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5" windowWidth="15480" windowHeight="11640" tabRatio="828" activeTab="1"/>
  </bookViews>
  <sheets>
    <sheet name="女子" sheetId="1" r:id="rId1"/>
    <sheet name="男子" sheetId="2" r:id="rId2"/>
  </sheets>
  <definedNames>
    <definedName name="_xlnm.Print_Area" localSheetId="0">'女子'!$A$1:$T$58</definedName>
    <definedName name="_xlnm.Print_Area" localSheetId="1">'男子'!$A$1:$T$58</definedName>
  </definedNames>
  <calcPr fullCalcOnLoad="1"/>
</workbook>
</file>

<file path=xl/sharedStrings.xml><?xml version="1.0" encoding="utf-8"?>
<sst xmlns="http://schemas.openxmlformats.org/spreadsheetml/2006/main" count="186" uniqueCount="88">
  <si>
    <t>所属</t>
  </si>
  <si>
    <t>１審</t>
  </si>
  <si>
    <t>２審</t>
  </si>
  <si>
    <t>３審</t>
  </si>
  <si>
    <t>４審</t>
  </si>
  <si>
    <t>５審</t>
  </si>
  <si>
    <t>難度</t>
  </si>
  <si>
    <t>合計</t>
  </si>
  <si>
    <t>修正前順位</t>
  </si>
  <si>
    <t>順位再計算</t>
  </si>
  <si>
    <t>選手名</t>
  </si>
  <si>
    <t>ふりがな</t>
  </si>
  <si>
    <t>※「順位」「修正前順位」の数式は変更要</t>
  </si>
  <si>
    <t>規定</t>
  </si>
  <si>
    <t>自由</t>
  </si>
  <si>
    <t>演規1</t>
  </si>
  <si>
    <t>演規2</t>
  </si>
  <si>
    <t>演規3</t>
  </si>
  <si>
    <t>演規4</t>
  </si>
  <si>
    <t>演規5</t>
  </si>
  <si>
    <t>演規合計</t>
  </si>
  <si>
    <t>演自1</t>
  </si>
  <si>
    <t>演自2</t>
  </si>
  <si>
    <t>演自3</t>
  </si>
  <si>
    <t>演自4</t>
  </si>
  <si>
    <t>演自5</t>
  </si>
  <si>
    <t>演自合計</t>
  </si>
  <si>
    <t>自由演技審総合計÷1000</t>
  </si>
  <si>
    <t>予選合計</t>
  </si>
  <si>
    <t>予選合計×1000000</t>
  </si>
  <si>
    <t>自由合計×1000</t>
  </si>
  <si>
    <t>総合計×1000000</t>
  </si>
  <si>
    <t>決勝進出人数</t>
  </si>
  <si>
    <t>女子予選</t>
  </si>
  <si>
    <t>男子予選</t>
  </si>
  <si>
    <t>男子決勝</t>
  </si>
  <si>
    <t>女子決勝</t>
  </si>
  <si>
    <t>熊本　Ｔ　Ｃ</t>
  </si>
  <si>
    <t>坂元由佳子</t>
  </si>
  <si>
    <t>小林　Ｔ　Ｃ</t>
  </si>
  <si>
    <t>ｽﾍﾟｰｽｳｫｰｸ</t>
  </si>
  <si>
    <t>美里クラブ</t>
  </si>
  <si>
    <t>森　　優二</t>
  </si>
  <si>
    <t>美里クラブ</t>
  </si>
  <si>
    <t>ｴｱｰﾌﾛｰﾄ</t>
  </si>
  <si>
    <t>小林T.JUNPIN</t>
  </si>
  <si>
    <t>みえ　Ｔ　Ｃ</t>
  </si>
  <si>
    <t>松 本 美 華</t>
  </si>
  <si>
    <t>中 川 綾 美</t>
  </si>
  <si>
    <t>渡 辺 照 子</t>
  </si>
  <si>
    <t>竹 嵜 由 美</t>
  </si>
  <si>
    <t>一 川 綾 子</t>
  </si>
  <si>
    <t>　まきの　きよたか</t>
  </si>
  <si>
    <t>　かわなか　こうめい</t>
  </si>
  <si>
    <t>　いけだ　なりあき</t>
  </si>
  <si>
    <t>　しらかわ　とよかず</t>
  </si>
  <si>
    <t>　たけざき　みちお</t>
  </si>
  <si>
    <t>　ほそい　たくま</t>
  </si>
  <si>
    <t>第　３　回　　全　九　州　ト　ラ　ン　ポ　リ　ン　・　マ　ス　タ　ー　ズ　大　会</t>
  </si>
  <si>
    <t>石 田 陽 子</t>
  </si>
  <si>
    <t>試技
順</t>
  </si>
  <si>
    <t>予選
合計</t>
  </si>
  <si>
    <t>予選
順位</t>
  </si>
  <si>
    <t>　まつもと みか</t>
  </si>
  <si>
    <t>　さかもと ゆかこ</t>
  </si>
  <si>
    <t>　なかがわ あやみ</t>
  </si>
  <si>
    <t>　わたなべ てるこ</t>
  </si>
  <si>
    <t>　たけざき ゆみ</t>
  </si>
  <si>
    <t>　いちかわ あやこ</t>
  </si>
  <si>
    <t>　いしだ ようこ</t>
  </si>
  <si>
    <t>　もり　　ゆうじ</t>
  </si>
  <si>
    <t>牧 野 清 孝</t>
  </si>
  <si>
    <t>川 中 幸 明</t>
  </si>
  <si>
    <t>池 田 成 諒</t>
  </si>
  <si>
    <t>白 川 豊 和</t>
  </si>
  <si>
    <t>竹 嵜 道 夫</t>
  </si>
  <si>
    <t>細 井 拓 摩</t>
  </si>
  <si>
    <t>最終
順位</t>
  </si>
  <si>
    <t>総
合計</t>
  </si>
  <si>
    <r>
      <t xml:space="preserve">選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手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名</t>
    </r>
  </si>
  <si>
    <r>
      <t xml:space="preserve">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属</t>
    </r>
  </si>
  <si>
    <r>
      <t xml:space="preserve">規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定</t>
    </r>
  </si>
  <si>
    <r>
      <t xml:space="preserve">自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由</t>
    </r>
  </si>
  <si>
    <r>
      <t xml:space="preserve">決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勝</t>
    </r>
  </si>
  <si>
    <r>
      <t xml:space="preserve">予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選</t>
    </r>
  </si>
  <si>
    <r>
      <t xml:space="preserve">予   </t>
    </r>
    <r>
      <rPr>
        <sz val="11"/>
        <rFont val="ＭＳ Ｐゴシック"/>
        <family val="3"/>
      </rPr>
      <t>選</t>
    </r>
  </si>
  <si>
    <r>
      <t xml:space="preserve">決   </t>
    </r>
    <r>
      <rPr>
        <sz val="11"/>
        <rFont val="ＭＳ Ｐゴシック"/>
        <family val="3"/>
      </rPr>
      <t>勝</t>
    </r>
  </si>
  <si>
    <r>
      <t xml:space="preserve">選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手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名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</si>
</sst>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"/>
    <numFmt numFmtId="179" formatCode="0.0_);[Red]\(0.0\)"/>
    <numFmt numFmtId="180" formatCode="0.000"/>
    <numFmt numFmtId="181" formatCode="0.0000"/>
    <numFmt numFmtId="182" formatCode="0.0000_);[Red]\(0.0000\)"/>
    <numFmt numFmtId="183" formatCode="0.00_);[Red]\(0.00\)"/>
    <numFmt numFmtId="184" formatCode="0.000_);[Red]\(0.000\)"/>
    <numFmt numFmtId="185" formatCode="0.00000_);[Red]\(0.00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00000000000000000000000000000_);[Red]\(0.000000000000000000000000000000\)"/>
    <numFmt numFmtId="192" formatCode="0.000000000000000000000000000000_ "/>
    <numFmt numFmtId="193" formatCode="0.000000_);[Red]\(0.000000\)"/>
    <numFmt numFmtId="194" formatCode="0_);[Red]\(0\)"/>
    <numFmt numFmtId="195" formatCode="#,##0.0_);[Red]\(#,##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6" fillId="0" borderId="10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8" fontId="0" fillId="32" borderId="10" xfId="0" applyNumberFormat="1" applyFont="1" applyFill="1" applyBorder="1" applyAlignment="1" applyProtection="1">
      <alignment vertical="center"/>
      <protection locked="0"/>
    </xf>
    <xf numFmtId="178" fontId="0" fillId="33" borderId="1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 applyProtection="1">
      <alignment vertical="center"/>
      <protection/>
    </xf>
    <xf numFmtId="0" fontId="0" fillId="32" borderId="0" xfId="0" applyFont="1" applyFill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79" fontId="9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/>
    </xf>
    <xf numFmtId="178" fontId="9" fillId="32" borderId="10" xfId="0" applyNumberFormat="1" applyFont="1" applyFill="1" applyBorder="1" applyAlignment="1" applyProtection="1">
      <alignment horizontal="right" vertical="center"/>
      <protection locked="0"/>
    </xf>
    <xf numFmtId="178" fontId="9" fillId="33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177" fontId="7" fillId="0" borderId="13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/>
    </xf>
    <xf numFmtId="177" fontId="7" fillId="4" borderId="10" xfId="0" applyNumberFormat="1" applyFont="1" applyFill="1" applyBorder="1" applyAlignment="1" applyProtection="1">
      <alignment horizontal="right" vertical="center"/>
      <protection locked="0"/>
    </xf>
    <xf numFmtId="177" fontId="7" fillId="0" borderId="10" xfId="0" applyNumberFormat="1" applyFont="1" applyFill="1" applyBorder="1" applyAlignment="1">
      <alignment horizontal="right" vertical="center"/>
    </xf>
    <xf numFmtId="179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9" fontId="7" fillId="4" borderId="10" xfId="0" applyNumberFormat="1" applyFont="1" applyFill="1" applyBorder="1" applyAlignment="1" applyProtection="1">
      <alignment vertical="center"/>
      <protection locked="0"/>
    </xf>
    <xf numFmtId="179" fontId="7" fillId="0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7" fillId="0" borderId="13" xfId="0" applyNumberFormat="1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zoomScalePageLayoutView="0" workbookViewId="0" topLeftCell="A34">
      <selection activeCell="I49" sqref="I49:J49"/>
    </sheetView>
  </sheetViews>
  <sheetFormatPr defaultColWidth="9.00390625" defaultRowHeight="13.5"/>
  <cols>
    <col min="1" max="1" width="6.875" style="5" customWidth="1"/>
    <col min="2" max="4" width="15.00390625" style="6" customWidth="1"/>
    <col min="5" max="9" width="6.25390625" style="5" customWidth="1"/>
    <col min="10" max="10" width="6.875" style="5" customWidth="1"/>
    <col min="11" max="16" width="6.25390625" style="5" customWidth="1"/>
    <col min="17" max="18" width="8.125" style="5" customWidth="1"/>
    <col min="19" max="19" width="6.875" style="5" customWidth="1"/>
    <col min="20" max="20" width="11.50390625" style="47" customWidth="1"/>
    <col min="21" max="21" width="1.875" style="5" customWidth="1"/>
    <col min="22" max="22" width="11.125" style="5" bestFit="1" customWidth="1"/>
    <col min="23" max="23" width="3.50390625" style="5" customWidth="1"/>
    <col min="24" max="24" width="5.00390625" style="5" bestFit="1" customWidth="1"/>
    <col min="25" max="27" width="4.875" style="5" bestFit="1" customWidth="1"/>
    <col min="28" max="28" width="4.875" style="5" customWidth="1"/>
    <col min="29" max="29" width="6.375" style="5" bestFit="1" customWidth="1"/>
    <col min="30" max="30" width="5.75390625" style="5" customWidth="1"/>
    <col min="31" max="31" width="5.00390625" style="5" bestFit="1" customWidth="1"/>
    <col min="32" max="35" width="4.875" style="5" bestFit="1" customWidth="1"/>
    <col min="36" max="36" width="6.375" style="5" bestFit="1" customWidth="1"/>
    <col min="37" max="37" width="6.375" style="5" customWidth="1"/>
    <col min="38" max="38" width="15.375" style="5" bestFit="1" customWidth="1"/>
    <col min="39" max="39" width="15.375" style="5" customWidth="1"/>
    <col min="40" max="40" width="19.625" style="5" bestFit="1" customWidth="1"/>
    <col min="41" max="41" width="17.25390625" style="5" bestFit="1" customWidth="1"/>
    <col min="42" max="42" width="11.625" style="5" bestFit="1" customWidth="1"/>
    <col min="43" max="43" width="9.00390625" style="5" customWidth="1"/>
    <col min="44" max="44" width="11.625" style="5" bestFit="1" customWidth="1"/>
    <col min="45" max="16384" width="9.00390625" style="5" customWidth="1"/>
  </cols>
  <sheetData>
    <row r="1" spans="1:19" ht="30" customHeight="1">
      <c r="A1" s="70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ht="11.25" customHeight="1">
      <c r="A2" s="4"/>
    </row>
    <row r="3" spans="1:22" ht="22.5" customHeight="1">
      <c r="A3" s="25" t="s">
        <v>33</v>
      </c>
      <c r="B3" s="22"/>
      <c r="V3" s="5" t="s">
        <v>12</v>
      </c>
    </row>
    <row r="4" ht="11.25" customHeight="1">
      <c r="A4" s="1"/>
    </row>
    <row r="5" spans="1:43" ht="18.75" customHeight="1">
      <c r="A5" s="58" t="s">
        <v>60</v>
      </c>
      <c r="B5" s="59" t="s">
        <v>10</v>
      </c>
      <c r="C5" s="59" t="s">
        <v>11</v>
      </c>
      <c r="D5" s="59" t="s">
        <v>0</v>
      </c>
      <c r="E5" s="60" t="s">
        <v>13</v>
      </c>
      <c r="F5" s="61"/>
      <c r="G5" s="61"/>
      <c r="H5" s="61"/>
      <c r="I5" s="61"/>
      <c r="J5" s="62"/>
      <c r="K5" s="60" t="s">
        <v>14</v>
      </c>
      <c r="L5" s="61"/>
      <c r="M5" s="61"/>
      <c r="N5" s="61"/>
      <c r="O5" s="61"/>
      <c r="P5" s="61"/>
      <c r="Q5" s="62"/>
      <c r="R5" s="56" t="s">
        <v>61</v>
      </c>
      <c r="S5" s="58" t="s">
        <v>62</v>
      </c>
      <c r="T5" s="48"/>
      <c r="U5" s="10"/>
      <c r="V5" s="10"/>
      <c r="W5" s="10"/>
      <c r="X5" s="55"/>
      <c r="Y5" s="55"/>
      <c r="Z5" s="55"/>
      <c r="AA5" s="55"/>
      <c r="AB5" s="55"/>
      <c r="AC5" s="10"/>
      <c r="AD5" s="10"/>
      <c r="AE5" s="55"/>
      <c r="AF5" s="55"/>
      <c r="AG5" s="55"/>
      <c r="AH5" s="55"/>
      <c r="AI5" s="55"/>
      <c r="AJ5" s="10"/>
      <c r="AK5" s="10"/>
      <c r="AL5" s="10"/>
      <c r="AM5" s="10"/>
      <c r="AN5" s="10"/>
      <c r="AO5" s="10"/>
      <c r="AP5" s="10"/>
      <c r="AQ5" s="10"/>
    </row>
    <row r="6" spans="1:43" s="12" customFormat="1" ht="18.75" customHeight="1">
      <c r="A6" s="59"/>
      <c r="B6" s="59"/>
      <c r="C6" s="59"/>
      <c r="D6" s="59"/>
      <c r="E6" s="9" t="s">
        <v>1</v>
      </c>
      <c r="F6" s="9" t="s">
        <v>2</v>
      </c>
      <c r="G6" s="9" t="s">
        <v>3</v>
      </c>
      <c r="H6" s="9" t="s">
        <v>4</v>
      </c>
      <c r="I6" s="9" t="s">
        <v>5</v>
      </c>
      <c r="J6" s="9" t="s">
        <v>7</v>
      </c>
      <c r="K6" s="9" t="s">
        <v>1</v>
      </c>
      <c r="L6" s="9" t="s">
        <v>2</v>
      </c>
      <c r="M6" s="9" t="s">
        <v>3</v>
      </c>
      <c r="N6" s="9" t="s">
        <v>4</v>
      </c>
      <c r="O6" s="9" t="s">
        <v>5</v>
      </c>
      <c r="P6" s="9" t="s">
        <v>6</v>
      </c>
      <c r="Q6" s="9" t="s">
        <v>7</v>
      </c>
      <c r="R6" s="57"/>
      <c r="S6" s="59"/>
      <c r="T6" s="49"/>
      <c r="U6" s="11"/>
      <c r="V6" s="11" t="s">
        <v>8</v>
      </c>
      <c r="W6" s="11"/>
      <c r="X6" s="11" t="s">
        <v>15</v>
      </c>
      <c r="Y6" s="11" t="s">
        <v>16</v>
      </c>
      <c r="Z6" s="11" t="s">
        <v>17</v>
      </c>
      <c r="AA6" s="11" t="s">
        <v>18</v>
      </c>
      <c r="AB6" s="11" t="s">
        <v>19</v>
      </c>
      <c r="AC6" s="11" t="s">
        <v>20</v>
      </c>
      <c r="AD6" s="11"/>
      <c r="AE6" s="11" t="s">
        <v>21</v>
      </c>
      <c r="AF6" s="11" t="s">
        <v>22</v>
      </c>
      <c r="AG6" s="11" t="s">
        <v>23</v>
      </c>
      <c r="AH6" s="11" t="s">
        <v>24</v>
      </c>
      <c r="AI6" s="11" t="s">
        <v>25</v>
      </c>
      <c r="AJ6" s="11" t="s">
        <v>26</v>
      </c>
      <c r="AK6" s="11"/>
      <c r="AL6" s="11" t="s">
        <v>29</v>
      </c>
      <c r="AM6" s="11" t="s">
        <v>30</v>
      </c>
      <c r="AN6" s="11" t="s">
        <v>27</v>
      </c>
      <c r="AO6" s="11" t="s">
        <v>9</v>
      </c>
      <c r="AP6" s="11"/>
      <c r="AQ6" s="11"/>
    </row>
    <row r="7" spans="1:43" ht="18" customHeight="1">
      <c r="A7" s="3">
        <v>1</v>
      </c>
      <c r="B7" s="40" t="s">
        <v>47</v>
      </c>
      <c r="C7" s="39" t="s">
        <v>63</v>
      </c>
      <c r="D7" s="40" t="s">
        <v>37</v>
      </c>
      <c r="E7" s="45">
        <v>7.8</v>
      </c>
      <c r="F7" s="45">
        <v>7.8</v>
      </c>
      <c r="G7" s="45">
        <v>7.7</v>
      </c>
      <c r="H7" s="45">
        <v>7.5</v>
      </c>
      <c r="I7" s="45">
        <v>7.6</v>
      </c>
      <c r="J7" s="30">
        <f aca="true" t="shared" si="0" ref="J7:J36">IF(B7="","",AC7)</f>
        <v>23.1</v>
      </c>
      <c r="K7" s="46">
        <v>7.2</v>
      </c>
      <c r="L7" s="46">
        <v>7</v>
      </c>
      <c r="M7" s="46">
        <v>7.5</v>
      </c>
      <c r="N7" s="46">
        <v>7.3</v>
      </c>
      <c r="O7" s="46">
        <v>7.3</v>
      </c>
      <c r="P7" s="46">
        <v>1.6</v>
      </c>
      <c r="Q7" s="77">
        <f aca="true" t="shared" si="1" ref="Q7:Q36">IF(B7="","",P7+AJ7)</f>
        <v>23.400000000000002</v>
      </c>
      <c r="R7" s="77">
        <f aca="true" t="shared" si="2" ref="R7:R36">IF(B7="","",ROUND(AC7+P7+AJ7,1))</f>
        <v>46.5</v>
      </c>
      <c r="S7" s="78">
        <f aca="true" t="shared" si="3" ref="S7:S36">IF(B7="","",RANK(AO7,AO$7:AO$36,0))</f>
        <v>1</v>
      </c>
      <c r="T7" s="48" t="str">
        <f aca="true" t="shared" si="4" ref="T7:T36">IF(S7&lt;=10,"決勝進出","")</f>
        <v>決勝進出</v>
      </c>
      <c r="U7" s="10"/>
      <c r="V7" s="10">
        <f aca="true" t="shared" si="5" ref="V7:V36">RANK(R7,R$7:R$36,0)</f>
        <v>1</v>
      </c>
      <c r="W7" s="10"/>
      <c r="X7" s="15">
        <f aca="true" t="shared" si="6" ref="X7:X36">IF(E7="",0,LARGE($E7:$I7,1))</f>
        <v>7.8</v>
      </c>
      <c r="Y7" s="15">
        <f aca="true" t="shared" si="7" ref="Y7:Y36">IF(F7="",0,LARGE($E7:$I7,2))</f>
        <v>7.8</v>
      </c>
      <c r="Z7" s="15">
        <f aca="true" t="shared" si="8" ref="Z7:Z36">IF(G7="",0,LARGE($E7:$I7,3))</f>
        <v>7.7</v>
      </c>
      <c r="AA7" s="15">
        <f aca="true" t="shared" si="9" ref="AA7:AA36">IF(H7="",0,LARGE($E7:$I7,4))</f>
        <v>7.6</v>
      </c>
      <c r="AB7" s="15">
        <f aca="true" t="shared" si="10" ref="AB7:AB36">IF(I7="",0,LARGE($E7:$I7,5))</f>
        <v>7.5</v>
      </c>
      <c r="AC7" s="16">
        <f aca="true" t="shared" si="11" ref="AC7:AC36">SUM(Y7:AA7)</f>
        <v>23.1</v>
      </c>
      <c r="AD7" s="16"/>
      <c r="AE7" s="15">
        <f aca="true" t="shared" si="12" ref="AE7:AE36">IF(K7="",0,LARGE($K7:$O7,1))</f>
        <v>7.5</v>
      </c>
      <c r="AF7" s="15">
        <f aca="true" t="shared" si="13" ref="AF7:AF36">IF(L7="",0,LARGE($K7:$O7,2))</f>
        <v>7.3</v>
      </c>
      <c r="AG7" s="15">
        <f aca="true" t="shared" si="14" ref="AG7:AG36">IF(M7="",0,LARGE($K7:$O7,3))</f>
        <v>7.3</v>
      </c>
      <c r="AH7" s="15">
        <f aca="true" t="shared" si="15" ref="AH7:AH36">IF(N7="",0,LARGE($K7:$O7,4))</f>
        <v>7.2</v>
      </c>
      <c r="AI7" s="15">
        <f aca="true" t="shared" si="16" ref="AI7:AI36">IF(O7="",0,LARGE($K7:$O7,5))</f>
        <v>7</v>
      </c>
      <c r="AJ7" s="16">
        <f aca="true" t="shared" si="17" ref="AJ7:AJ36">SUM(AF7:AH7)</f>
        <v>21.8</v>
      </c>
      <c r="AK7" s="17"/>
      <c r="AL7" s="10">
        <f aca="true" t="shared" si="18" ref="AL7:AL36">IF(R7="",0,R7*1000000)</f>
        <v>46500000</v>
      </c>
      <c r="AM7" s="10">
        <f aca="true" t="shared" si="19" ref="AM7:AM36">IF(Q7="",0,Q7*1000)</f>
        <v>23400.000000000004</v>
      </c>
      <c r="AN7" s="18">
        <f aca="true" t="shared" si="20" ref="AN7:AN36">SUM(K7:O7)/1000</f>
        <v>0.0363</v>
      </c>
      <c r="AO7" s="18">
        <f aca="true" t="shared" si="21" ref="AO7:AO36">ROUND(AL7+AM7-P7+AN7,4)</f>
        <v>46523398.4363</v>
      </c>
      <c r="AP7" s="16"/>
      <c r="AQ7" s="10"/>
    </row>
    <row r="8" spans="1:43" ht="18" customHeight="1">
      <c r="A8" s="3">
        <v>2</v>
      </c>
      <c r="B8" s="41" t="s">
        <v>38</v>
      </c>
      <c r="C8" s="36" t="s">
        <v>64</v>
      </c>
      <c r="D8" s="41" t="s">
        <v>39</v>
      </c>
      <c r="E8" s="45">
        <v>6.5</v>
      </c>
      <c r="F8" s="45">
        <v>6.7</v>
      </c>
      <c r="G8" s="45">
        <v>6.7</v>
      </c>
      <c r="H8" s="45">
        <v>6.5</v>
      </c>
      <c r="I8" s="45">
        <v>6.7</v>
      </c>
      <c r="J8" s="30">
        <f t="shared" si="0"/>
        <v>19.9</v>
      </c>
      <c r="K8" s="46">
        <v>6.6</v>
      </c>
      <c r="L8" s="46">
        <v>6.7</v>
      </c>
      <c r="M8" s="46">
        <v>6.7</v>
      </c>
      <c r="N8" s="46">
        <v>6.7</v>
      </c>
      <c r="O8" s="46">
        <v>6.5</v>
      </c>
      <c r="P8" s="46">
        <v>0.8</v>
      </c>
      <c r="Q8" s="77">
        <f t="shared" si="1"/>
        <v>20.8</v>
      </c>
      <c r="R8" s="77">
        <f t="shared" si="2"/>
        <v>40.7</v>
      </c>
      <c r="S8" s="78">
        <f t="shared" si="3"/>
        <v>6</v>
      </c>
      <c r="T8" s="48" t="str">
        <f t="shared" si="4"/>
        <v>決勝進出</v>
      </c>
      <c r="U8" s="10"/>
      <c r="V8" s="10">
        <f t="shared" si="5"/>
        <v>6</v>
      </c>
      <c r="W8" s="10"/>
      <c r="X8" s="15">
        <f t="shared" si="6"/>
        <v>6.7</v>
      </c>
      <c r="Y8" s="15">
        <f t="shared" si="7"/>
        <v>6.7</v>
      </c>
      <c r="Z8" s="15">
        <f t="shared" si="8"/>
        <v>6.7</v>
      </c>
      <c r="AA8" s="15">
        <f t="shared" si="9"/>
        <v>6.5</v>
      </c>
      <c r="AB8" s="15">
        <f t="shared" si="10"/>
        <v>6.5</v>
      </c>
      <c r="AC8" s="16">
        <f t="shared" si="11"/>
        <v>19.9</v>
      </c>
      <c r="AD8" s="16"/>
      <c r="AE8" s="15">
        <f t="shared" si="12"/>
        <v>6.7</v>
      </c>
      <c r="AF8" s="15">
        <f t="shared" si="13"/>
        <v>6.7</v>
      </c>
      <c r="AG8" s="15">
        <f t="shared" si="14"/>
        <v>6.7</v>
      </c>
      <c r="AH8" s="15">
        <f t="shared" si="15"/>
        <v>6.6</v>
      </c>
      <c r="AI8" s="15">
        <f t="shared" si="16"/>
        <v>6.5</v>
      </c>
      <c r="AJ8" s="16">
        <f t="shared" si="17"/>
        <v>20</v>
      </c>
      <c r="AK8" s="17"/>
      <c r="AL8" s="10">
        <f t="shared" si="18"/>
        <v>40700000</v>
      </c>
      <c r="AM8" s="10">
        <f t="shared" si="19"/>
        <v>20800</v>
      </c>
      <c r="AN8" s="18">
        <f t="shared" si="20"/>
        <v>0.0332</v>
      </c>
      <c r="AO8" s="18">
        <f t="shared" si="21"/>
        <v>40720799.2332</v>
      </c>
      <c r="AP8" s="16"/>
      <c r="AQ8" s="10"/>
    </row>
    <row r="9" spans="1:43" ht="18" customHeight="1">
      <c r="A9" s="3">
        <v>3</v>
      </c>
      <c r="B9" s="38" t="s">
        <v>48</v>
      </c>
      <c r="C9" s="36" t="s">
        <v>65</v>
      </c>
      <c r="D9" s="41" t="s">
        <v>40</v>
      </c>
      <c r="E9" s="45">
        <v>7.9</v>
      </c>
      <c r="F9" s="45">
        <v>7.5</v>
      </c>
      <c r="G9" s="45">
        <v>7.5</v>
      </c>
      <c r="H9" s="45">
        <v>7.7</v>
      </c>
      <c r="I9" s="45">
        <v>7.6</v>
      </c>
      <c r="J9" s="30">
        <f t="shared" si="0"/>
        <v>22.8</v>
      </c>
      <c r="K9" s="46">
        <v>7.7</v>
      </c>
      <c r="L9" s="46">
        <v>7.3</v>
      </c>
      <c r="M9" s="46">
        <v>7.5</v>
      </c>
      <c r="N9" s="46">
        <v>7.6</v>
      </c>
      <c r="O9" s="46">
        <v>7.5</v>
      </c>
      <c r="P9" s="46">
        <v>1</v>
      </c>
      <c r="Q9" s="77">
        <f t="shared" si="1"/>
        <v>23.6</v>
      </c>
      <c r="R9" s="77">
        <f t="shared" si="2"/>
        <v>46.4</v>
      </c>
      <c r="S9" s="78">
        <f t="shared" si="3"/>
        <v>2</v>
      </c>
      <c r="T9" s="48" t="str">
        <f t="shared" si="4"/>
        <v>決勝進出</v>
      </c>
      <c r="U9" s="10"/>
      <c r="V9" s="10">
        <f t="shared" si="5"/>
        <v>2</v>
      </c>
      <c r="W9" s="10"/>
      <c r="X9" s="15">
        <f t="shared" si="6"/>
        <v>7.9</v>
      </c>
      <c r="Y9" s="15">
        <f t="shared" si="7"/>
        <v>7.7</v>
      </c>
      <c r="Z9" s="15">
        <f t="shared" si="8"/>
        <v>7.6</v>
      </c>
      <c r="AA9" s="15">
        <f t="shared" si="9"/>
        <v>7.5</v>
      </c>
      <c r="AB9" s="15">
        <f t="shared" si="10"/>
        <v>7.5</v>
      </c>
      <c r="AC9" s="16">
        <f t="shared" si="11"/>
        <v>22.8</v>
      </c>
      <c r="AD9" s="16"/>
      <c r="AE9" s="15">
        <f t="shared" si="12"/>
        <v>7.7</v>
      </c>
      <c r="AF9" s="15">
        <f t="shared" si="13"/>
        <v>7.6</v>
      </c>
      <c r="AG9" s="15">
        <f t="shared" si="14"/>
        <v>7.5</v>
      </c>
      <c r="AH9" s="15">
        <f t="shared" si="15"/>
        <v>7.5</v>
      </c>
      <c r="AI9" s="15">
        <f t="shared" si="16"/>
        <v>7.3</v>
      </c>
      <c r="AJ9" s="16">
        <f t="shared" si="17"/>
        <v>22.6</v>
      </c>
      <c r="AK9" s="17"/>
      <c r="AL9" s="10">
        <f t="shared" si="18"/>
        <v>46400000</v>
      </c>
      <c r="AM9" s="10">
        <f t="shared" si="19"/>
        <v>23600</v>
      </c>
      <c r="AN9" s="18">
        <f t="shared" si="20"/>
        <v>0.0376</v>
      </c>
      <c r="AO9" s="18">
        <f t="shared" si="21"/>
        <v>46423599.0376</v>
      </c>
      <c r="AP9" s="16"/>
      <c r="AQ9" s="10"/>
    </row>
    <row r="10" spans="1:43" ht="18" customHeight="1">
      <c r="A10" s="3">
        <v>4</v>
      </c>
      <c r="B10" s="38" t="s">
        <v>49</v>
      </c>
      <c r="C10" s="36" t="s">
        <v>66</v>
      </c>
      <c r="D10" s="42" t="s">
        <v>41</v>
      </c>
      <c r="E10" s="45">
        <v>6.8</v>
      </c>
      <c r="F10" s="45">
        <v>6.47</v>
      </c>
      <c r="G10" s="45">
        <v>7</v>
      </c>
      <c r="H10" s="45">
        <v>6.5</v>
      </c>
      <c r="I10" s="45">
        <v>6.94</v>
      </c>
      <c r="J10" s="30">
        <f t="shared" si="0"/>
        <v>20.240000000000002</v>
      </c>
      <c r="K10" s="46">
        <v>6.9</v>
      </c>
      <c r="L10" s="46">
        <v>6.8</v>
      </c>
      <c r="M10" s="46">
        <v>6.8</v>
      </c>
      <c r="N10" s="46">
        <v>6.8</v>
      </c>
      <c r="O10" s="46">
        <v>7</v>
      </c>
      <c r="P10" s="46">
        <v>0.7</v>
      </c>
      <c r="Q10" s="77">
        <f t="shared" si="1"/>
        <v>21.2</v>
      </c>
      <c r="R10" s="77">
        <f t="shared" si="2"/>
        <v>41.4</v>
      </c>
      <c r="S10" s="78">
        <f t="shared" si="3"/>
        <v>5</v>
      </c>
      <c r="T10" s="48" t="str">
        <f t="shared" si="4"/>
        <v>決勝進出</v>
      </c>
      <c r="U10" s="10"/>
      <c r="V10" s="10">
        <f t="shared" si="5"/>
        <v>5</v>
      </c>
      <c r="W10" s="10"/>
      <c r="X10" s="15">
        <f t="shared" si="6"/>
        <v>7</v>
      </c>
      <c r="Y10" s="15">
        <f t="shared" si="7"/>
        <v>6.94</v>
      </c>
      <c r="Z10" s="15">
        <f t="shared" si="8"/>
        <v>6.8</v>
      </c>
      <c r="AA10" s="15">
        <f t="shared" si="9"/>
        <v>6.5</v>
      </c>
      <c r="AB10" s="15">
        <f t="shared" si="10"/>
        <v>6.47</v>
      </c>
      <c r="AC10" s="16">
        <f t="shared" si="11"/>
        <v>20.240000000000002</v>
      </c>
      <c r="AD10" s="16"/>
      <c r="AE10" s="15">
        <f t="shared" si="12"/>
        <v>7</v>
      </c>
      <c r="AF10" s="15">
        <f t="shared" si="13"/>
        <v>6.9</v>
      </c>
      <c r="AG10" s="15">
        <f t="shared" si="14"/>
        <v>6.8</v>
      </c>
      <c r="AH10" s="15">
        <f t="shared" si="15"/>
        <v>6.8</v>
      </c>
      <c r="AI10" s="15">
        <f t="shared" si="16"/>
        <v>6.8</v>
      </c>
      <c r="AJ10" s="16">
        <f t="shared" si="17"/>
        <v>20.5</v>
      </c>
      <c r="AK10" s="17"/>
      <c r="AL10" s="10">
        <f t="shared" si="18"/>
        <v>41400000</v>
      </c>
      <c r="AM10" s="10">
        <f t="shared" si="19"/>
        <v>21200</v>
      </c>
      <c r="AN10" s="18">
        <f t="shared" si="20"/>
        <v>0.0343</v>
      </c>
      <c r="AO10" s="18">
        <f t="shared" si="21"/>
        <v>41421199.3343</v>
      </c>
      <c r="AP10" s="16"/>
      <c r="AQ10" s="10"/>
    </row>
    <row r="11" spans="1:43" ht="18" customHeight="1">
      <c r="A11" s="3">
        <v>5</v>
      </c>
      <c r="B11" s="41" t="s">
        <v>50</v>
      </c>
      <c r="C11" s="36" t="s">
        <v>67</v>
      </c>
      <c r="D11" s="40" t="s">
        <v>37</v>
      </c>
      <c r="E11" s="45">
        <v>7.2</v>
      </c>
      <c r="F11" s="45">
        <v>7.1</v>
      </c>
      <c r="G11" s="45">
        <v>6.4</v>
      </c>
      <c r="H11" s="45">
        <v>6.5</v>
      </c>
      <c r="I11" s="45">
        <v>6.8</v>
      </c>
      <c r="J11" s="30">
        <f t="shared" si="0"/>
        <v>20.4</v>
      </c>
      <c r="K11" s="46">
        <v>7.2</v>
      </c>
      <c r="L11" s="46">
        <v>6.9</v>
      </c>
      <c r="M11" s="46">
        <v>7</v>
      </c>
      <c r="N11" s="46">
        <v>6.9</v>
      </c>
      <c r="O11" s="46">
        <v>6.9</v>
      </c>
      <c r="P11" s="46">
        <v>0.7</v>
      </c>
      <c r="Q11" s="77">
        <f t="shared" si="1"/>
        <v>21.5</v>
      </c>
      <c r="R11" s="77">
        <f t="shared" si="2"/>
        <v>41.9</v>
      </c>
      <c r="S11" s="78">
        <f t="shared" si="3"/>
        <v>4</v>
      </c>
      <c r="T11" s="48" t="str">
        <f t="shared" si="4"/>
        <v>決勝進出</v>
      </c>
      <c r="U11" s="10"/>
      <c r="V11" s="10">
        <f t="shared" si="5"/>
        <v>4</v>
      </c>
      <c r="W11" s="10"/>
      <c r="X11" s="15">
        <f t="shared" si="6"/>
        <v>7.2</v>
      </c>
      <c r="Y11" s="15">
        <f t="shared" si="7"/>
        <v>7.1</v>
      </c>
      <c r="Z11" s="15">
        <f t="shared" si="8"/>
        <v>6.8</v>
      </c>
      <c r="AA11" s="15">
        <f t="shared" si="9"/>
        <v>6.5</v>
      </c>
      <c r="AB11" s="15">
        <f t="shared" si="10"/>
        <v>6.4</v>
      </c>
      <c r="AC11" s="16">
        <f t="shared" si="11"/>
        <v>20.4</v>
      </c>
      <c r="AD11" s="16"/>
      <c r="AE11" s="15">
        <f t="shared" si="12"/>
        <v>7.2</v>
      </c>
      <c r="AF11" s="15">
        <f t="shared" si="13"/>
        <v>7</v>
      </c>
      <c r="AG11" s="15">
        <f t="shared" si="14"/>
        <v>6.9</v>
      </c>
      <c r="AH11" s="15">
        <f t="shared" si="15"/>
        <v>6.9</v>
      </c>
      <c r="AI11" s="15">
        <f t="shared" si="16"/>
        <v>6.9</v>
      </c>
      <c r="AJ11" s="16">
        <f t="shared" si="17"/>
        <v>20.8</v>
      </c>
      <c r="AK11" s="17"/>
      <c r="AL11" s="10">
        <f t="shared" si="18"/>
        <v>41900000</v>
      </c>
      <c r="AM11" s="10">
        <f t="shared" si="19"/>
        <v>21500</v>
      </c>
      <c r="AN11" s="18">
        <f t="shared" si="20"/>
        <v>0.0349</v>
      </c>
      <c r="AO11" s="18">
        <f t="shared" si="21"/>
        <v>41921499.3349</v>
      </c>
      <c r="AP11" s="16"/>
      <c r="AQ11" s="10"/>
    </row>
    <row r="12" spans="1:43" ht="18" customHeight="1">
      <c r="A12" s="3">
        <v>6</v>
      </c>
      <c r="B12" s="41" t="s">
        <v>51</v>
      </c>
      <c r="C12" s="36" t="s">
        <v>68</v>
      </c>
      <c r="D12" s="40" t="s">
        <v>37</v>
      </c>
      <c r="E12" s="45">
        <v>7</v>
      </c>
      <c r="F12" s="45">
        <v>7.3</v>
      </c>
      <c r="G12" s="45">
        <v>7.1</v>
      </c>
      <c r="H12" s="45">
        <v>6.6</v>
      </c>
      <c r="I12" s="45">
        <v>7</v>
      </c>
      <c r="J12" s="30">
        <f t="shared" si="0"/>
        <v>21.1</v>
      </c>
      <c r="K12" s="46">
        <v>6.8</v>
      </c>
      <c r="L12" s="46">
        <v>6.7</v>
      </c>
      <c r="M12" s="46">
        <v>6.7</v>
      </c>
      <c r="N12" s="46">
        <v>7</v>
      </c>
      <c r="O12" s="46">
        <v>6.8</v>
      </c>
      <c r="P12" s="46">
        <v>1</v>
      </c>
      <c r="Q12" s="77">
        <f t="shared" si="1"/>
        <v>21.3</v>
      </c>
      <c r="R12" s="77">
        <f t="shared" si="2"/>
        <v>42.4</v>
      </c>
      <c r="S12" s="78">
        <f t="shared" si="3"/>
        <v>3</v>
      </c>
      <c r="T12" s="48" t="str">
        <f t="shared" si="4"/>
        <v>決勝進出</v>
      </c>
      <c r="U12" s="10"/>
      <c r="V12" s="10">
        <f t="shared" si="5"/>
        <v>3</v>
      </c>
      <c r="W12" s="10"/>
      <c r="X12" s="15">
        <f t="shared" si="6"/>
        <v>7.3</v>
      </c>
      <c r="Y12" s="15">
        <f t="shared" si="7"/>
        <v>7.1</v>
      </c>
      <c r="Z12" s="15">
        <f t="shared" si="8"/>
        <v>7</v>
      </c>
      <c r="AA12" s="15">
        <f t="shared" si="9"/>
        <v>7</v>
      </c>
      <c r="AB12" s="15">
        <f t="shared" si="10"/>
        <v>6.6</v>
      </c>
      <c r="AC12" s="16">
        <f t="shared" si="11"/>
        <v>21.1</v>
      </c>
      <c r="AD12" s="16"/>
      <c r="AE12" s="15">
        <f t="shared" si="12"/>
        <v>7</v>
      </c>
      <c r="AF12" s="15">
        <f t="shared" si="13"/>
        <v>6.8</v>
      </c>
      <c r="AG12" s="15">
        <f t="shared" si="14"/>
        <v>6.8</v>
      </c>
      <c r="AH12" s="15">
        <f t="shared" si="15"/>
        <v>6.7</v>
      </c>
      <c r="AI12" s="15">
        <f t="shared" si="16"/>
        <v>6.7</v>
      </c>
      <c r="AJ12" s="16">
        <f t="shared" si="17"/>
        <v>20.3</v>
      </c>
      <c r="AK12" s="17"/>
      <c r="AL12" s="10">
        <f t="shared" si="18"/>
        <v>42400000</v>
      </c>
      <c r="AM12" s="10">
        <f t="shared" si="19"/>
        <v>21300</v>
      </c>
      <c r="AN12" s="18">
        <f t="shared" si="20"/>
        <v>0.034</v>
      </c>
      <c r="AO12" s="18">
        <f t="shared" si="21"/>
        <v>42421299.034</v>
      </c>
      <c r="AP12" s="16"/>
      <c r="AQ12" s="10"/>
    </row>
    <row r="13" spans="1:44" ht="18" customHeight="1">
      <c r="A13" s="3">
        <v>7</v>
      </c>
      <c r="B13" s="38" t="s">
        <v>59</v>
      </c>
      <c r="C13" s="36" t="s">
        <v>69</v>
      </c>
      <c r="D13" s="38" t="s">
        <v>40</v>
      </c>
      <c r="E13" s="45">
        <v>6.9</v>
      </c>
      <c r="F13" s="45">
        <v>6.6</v>
      </c>
      <c r="G13" s="45">
        <v>6.5</v>
      </c>
      <c r="H13" s="45">
        <v>6.4</v>
      </c>
      <c r="I13" s="45">
        <v>6.6</v>
      </c>
      <c r="J13" s="30">
        <f t="shared" si="0"/>
        <v>19.7</v>
      </c>
      <c r="K13" s="46">
        <v>6.8</v>
      </c>
      <c r="L13" s="46">
        <v>6.6</v>
      </c>
      <c r="M13" s="46">
        <v>6.8</v>
      </c>
      <c r="N13" s="46">
        <v>6.6</v>
      </c>
      <c r="O13" s="46">
        <v>6.6</v>
      </c>
      <c r="P13" s="46">
        <v>0.9</v>
      </c>
      <c r="Q13" s="77">
        <f t="shared" si="1"/>
        <v>20.9</v>
      </c>
      <c r="R13" s="77">
        <f t="shared" si="2"/>
        <v>40.6</v>
      </c>
      <c r="S13" s="78">
        <f t="shared" si="3"/>
        <v>7</v>
      </c>
      <c r="T13" s="48" t="str">
        <f t="shared" si="4"/>
        <v>決勝進出</v>
      </c>
      <c r="U13" s="10"/>
      <c r="V13" s="10">
        <f t="shared" si="5"/>
        <v>7</v>
      </c>
      <c r="W13" s="10"/>
      <c r="X13" s="15">
        <f t="shared" si="6"/>
        <v>6.9</v>
      </c>
      <c r="Y13" s="15">
        <f t="shared" si="7"/>
        <v>6.6</v>
      </c>
      <c r="Z13" s="15">
        <f t="shared" si="8"/>
        <v>6.6</v>
      </c>
      <c r="AA13" s="15">
        <f t="shared" si="9"/>
        <v>6.5</v>
      </c>
      <c r="AB13" s="15">
        <f t="shared" si="10"/>
        <v>6.4</v>
      </c>
      <c r="AC13" s="16">
        <f t="shared" si="11"/>
        <v>19.7</v>
      </c>
      <c r="AD13" s="16"/>
      <c r="AE13" s="15">
        <f t="shared" si="12"/>
        <v>6.8</v>
      </c>
      <c r="AF13" s="15">
        <f t="shared" si="13"/>
        <v>6.8</v>
      </c>
      <c r="AG13" s="15">
        <f t="shared" si="14"/>
        <v>6.6</v>
      </c>
      <c r="AH13" s="15">
        <f t="shared" si="15"/>
        <v>6.6</v>
      </c>
      <c r="AI13" s="15">
        <f t="shared" si="16"/>
        <v>6.6</v>
      </c>
      <c r="AJ13" s="16">
        <f t="shared" si="17"/>
        <v>20</v>
      </c>
      <c r="AK13" s="17"/>
      <c r="AL13" s="10">
        <f t="shared" si="18"/>
        <v>40600000</v>
      </c>
      <c r="AM13" s="10">
        <f t="shared" si="19"/>
        <v>20900</v>
      </c>
      <c r="AN13" s="18">
        <f t="shared" si="20"/>
        <v>0.0334</v>
      </c>
      <c r="AO13" s="18">
        <f t="shared" si="21"/>
        <v>40620899.1334</v>
      </c>
      <c r="AP13" s="16"/>
      <c r="AQ13" s="10"/>
      <c r="AR13" s="19"/>
    </row>
    <row r="14" spans="1:43" ht="18" customHeight="1">
      <c r="A14" s="3">
        <v>8</v>
      </c>
      <c r="B14" s="37"/>
      <c r="C14" s="8"/>
      <c r="D14" s="37"/>
      <c r="E14" s="45"/>
      <c r="F14" s="45"/>
      <c r="G14" s="45"/>
      <c r="H14" s="45"/>
      <c r="I14" s="45"/>
      <c r="J14" s="30">
        <f t="shared" si="0"/>
      </c>
      <c r="K14" s="46"/>
      <c r="L14" s="46"/>
      <c r="M14" s="46"/>
      <c r="N14" s="46"/>
      <c r="O14" s="46"/>
      <c r="P14" s="46"/>
      <c r="Q14" s="77">
        <f t="shared" si="1"/>
      </c>
      <c r="R14" s="77">
        <f t="shared" si="2"/>
      </c>
      <c r="S14" s="78">
        <f t="shared" si="3"/>
      </c>
      <c r="T14" s="48">
        <f t="shared" si="4"/>
      </c>
      <c r="U14" s="10"/>
      <c r="V14" s="10" t="e">
        <f t="shared" si="5"/>
        <v>#VALUE!</v>
      </c>
      <c r="W14" s="10"/>
      <c r="X14" s="15">
        <f t="shared" si="6"/>
        <v>0</v>
      </c>
      <c r="Y14" s="15">
        <f t="shared" si="7"/>
        <v>0</v>
      </c>
      <c r="Z14" s="15">
        <f t="shared" si="8"/>
        <v>0</v>
      </c>
      <c r="AA14" s="15">
        <f t="shared" si="9"/>
        <v>0</v>
      </c>
      <c r="AB14" s="15">
        <f t="shared" si="10"/>
        <v>0</v>
      </c>
      <c r="AC14" s="16">
        <f t="shared" si="11"/>
        <v>0</v>
      </c>
      <c r="AD14" s="16"/>
      <c r="AE14" s="15">
        <f t="shared" si="12"/>
        <v>0</v>
      </c>
      <c r="AF14" s="15">
        <f t="shared" si="13"/>
        <v>0</v>
      </c>
      <c r="AG14" s="15">
        <f t="shared" si="14"/>
        <v>0</v>
      </c>
      <c r="AH14" s="15">
        <f t="shared" si="15"/>
        <v>0</v>
      </c>
      <c r="AI14" s="15">
        <f t="shared" si="16"/>
        <v>0</v>
      </c>
      <c r="AJ14" s="16">
        <f t="shared" si="17"/>
        <v>0</v>
      </c>
      <c r="AK14" s="17"/>
      <c r="AL14" s="10">
        <f t="shared" si="18"/>
        <v>0</v>
      </c>
      <c r="AM14" s="10">
        <f t="shared" si="19"/>
        <v>0</v>
      </c>
      <c r="AN14" s="18">
        <f t="shared" si="20"/>
        <v>0</v>
      </c>
      <c r="AO14" s="18">
        <f t="shared" si="21"/>
        <v>0</v>
      </c>
      <c r="AP14" s="16"/>
      <c r="AQ14" s="10"/>
    </row>
    <row r="15" spans="1:43" ht="18" customHeight="1">
      <c r="A15" s="3">
        <v>9</v>
      </c>
      <c r="B15" s="7"/>
      <c r="C15" s="8"/>
      <c r="D15" s="37"/>
      <c r="E15" s="45"/>
      <c r="F15" s="45"/>
      <c r="G15" s="45"/>
      <c r="H15" s="45"/>
      <c r="I15" s="45"/>
      <c r="J15" s="30">
        <f t="shared" si="0"/>
      </c>
      <c r="K15" s="46"/>
      <c r="L15" s="46"/>
      <c r="M15" s="46"/>
      <c r="N15" s="46"/>
      <c r="O15" s="46"/>
      <c r="P15" s="46"/>
      <c r="Q15" s="77">
        <f t="shared" si="1"/>
      </c>
      <c r="R15" s="77">
        <f t="shared" si="2"/>
      </c>
      <c r="S15" s="78">
        <f t="shared" si="3"/>
      </c>
      <c r="T15" s="48">
        <f t="shared" si="4"/>
      </c>
      <c r="U15" s="10"/>
      <c r="V15" s="10" t="e">
        <f t="shared" si="5"/>
        <v>#VALUE!</v>
      </c>
      <c r="W15" s="10"/>
      <c r="X15" s="15">
        <f t="shared" si="6"/>
        <v>0</v>
      </c>
      <c r="Y15" s="15">
        <f t="shared" si="7"/>
        <v>0</v>
      </c>
      <c r="Z15" s="15">
        <f t="shared" si="8"/>
        <v>0</v>
      </c>
      <c r="AA15" s="15">
        <f t="shared" si="9"/>
        <v>0</v>
      </c>
      <c r="AB15" s="15">
        <f t="shared" si="10"/>
        <v>0</v>
      </c>
      <c r="AC15" s="16">
        <f t="shared" si="11"/>
        <v>0</v>
      </c>
      <c r="AD15" s="16"/>
      <c r="AE15" s="15">
        <f t="shared" si="12"/>
        <v>0</v>
      </c>
      <c r="AF15" s="15">
        <f t="shared" si="13"/>
        <v>0</v>
      </c>
      <c r="AG15" s="15">
        <f t="shared" si="14"/>
        <v>0</v>
      </c>
      <c r="AH15" s="15">
        <f t="shared" si="15"/>
        <v>0</v>
      </c>
      <c r="AI15" s="15">
        <f t="shared" si="16"/>
        <v>0</v>
      </c>
      <c r="AJ15" s="16">
        <f t="shared" si="17"/>
        <v>0</v>
      </c>
      <c r="AK15" s="17"/>
      <c r="AL15" s="10">
        <f t="shared" si="18"/>
        <v>0</v>
      </c>
      <c r="AM15" s="10">
        <f t="shared" si="19"/>
        <v>0</v>
      </c>
      <c r="AN15" s="18">
        <f t="shared" si="20"/>
        <v>0</v>
      </c>
      <c r="AO15" s="18">
        <f t="shared" si="21"/>
        <v>0</v>
      </c>
      <c r="AP15" s="16"/>
      <c r="AQ15" s="10"/>
    </row>
    <row r="16" spans="1:43" ht="18" customHeight="1">
      <c r="A16" s="3">
        <v>10</v>
      </c>
      <c r="B16" s="7"/>
      <c r="C16" s="8"/>
      <c r="D16" s="37"/>
      <c r="E16" s="45"/>
      <c r="F16" s="45"/>
      <c r="G16" s="45"/>
      <c r="H16" s="45"/>
      <c r="I16" s="45"/>
      <c r="J16" s="30">
        <f t="shared" si="0"/>
      </c>
      <c r="K16" s="46"/>
      <c r="L16" s="46"/>
      <c r="M16" s="46"/>
      <c r="N16" s="46"/>
      <c r="O16" s="46"/>
      <c r="P16" s="46"/>
      <c r="Q16" s="77">
        <f t="shared" si="1"/>
      </c>
      <c r="R16" s="77">
        <f t="shared" si="2"/>
      </c>
      <c r="S16" s="78">
        <f t="shared" si="3"/>
      </c>
      <c r="T16" s="48">
        <f t="shared" si="4"/>
      </c>
      <c r="U16" s="10"/>
      <c r="V16" s="10" t="e">
        <f t="shared" si="5"/>
        <v>#VALUE!</v>
      </c>
      <c r="W16" s="10"/>
      <c r="X16" s="15">
        <f t="shared" si="6"/>
        <v>0</v>
      </c>
      <c r="Y16" s="15">
        <f t="shared" si="7"/>
        <v>0</v>
      </c>
      <c r="Z16" s="15">
        <f t="shared" si="8"/>
        <v>0</v>
      </c>
      <c r="AA16" s="15">
        <f t="shared" si="9"/>
        <v>0</v>
      </c>
      <c r="AB16" s="15">
        <f t="shared" si="10"/>
        <v>0</v>
      </c>
      <c r="AC16" s="16">
        <f t="shared" si="11"/>
        <v>0</v>
      </c>
      <c r="AD16" s="16"/>
      <c r="AE16" s="15">
        <f t="shared" si="12"/>
        <v>0</v>
      </c>
      <c r="AF16" s="15">
        <f t="shared" si="13"/>
        <v>0</v>
      </c>
      <c r="AG16" s="15">
        <f t="shared" si="14"/>
        <v>0</v>
      </c>
      <c r="AH16" s="15">
        <f t="shared" si="15"/>
        <v>0</v>
      </c>
      <c r="AI16" s="15">
        <f t="shared" si="16"/>
        <v>0</v>
      </c>
      <c r="AJ16" s="16">
        <f t="shared" si="17"/>
        <v>0</v>
      </c>
      <c r="AK16" s="17"/>
      <c r="AL16" s="10">
        <f t="shared" si="18"/>
        <v>0</v>
      </c>
      <c r="AM16" s="10">
        <f t="shared" si="19"/>
        <v>0</v>
      </c>
      <c r="AN16" s="18">
        <f t="shared" si="20"/>
        <v>0</v>
      </c>
      <c r="AO16" s="18">
        <f t="shared" si="21"/>
        <v>0</v>
      </c>
      <c r="AP16" s="16"/>
      <c r="AQ16" s="10"/>
    </row>
    <row r="17" spans="1:43" ht="18" customHeight="1">
      <c r="A17" s="3">
        <v>11</v>
      </c>
      <c r="B17" s="7"/>
      <c r="C17" s="8"/>
      <c r="D17" s="37"/>
      <c r="E17" s="45"/>
      <c r="F17" s="45"/>
      <c r="G17" s="45"/>
      <c r="H17" s="45"/>
      <c r="I17" s="45"/>
      <c r="J17" s="30">
        <f t="shared" si="0"/>
      </c>
      <c r="K17" s="46"/>
      <c r="L17" s="46"/>
      <c r="M17" s="46"/>
      <c r="N17" s="46"/>
      <c r="O17" s="46"/>
      <c r="P17" s="46"/>
      <c r="Q17" s="77">
        <f t="shared" si="1"/>
      </c>
      <c r="R17" s="77">
        <f t="shared" si="2"/>
      </c>
      <c r="S17" s="78">
        <f t="shared" si="3"/>
      </c>
      <c r="T17" s="48">
        <f t="shared" si="4"/>
      </c>
      <c r="U17" s="10"/>
      <c r="V17" s="10" t="e">
        <f t="shared" si="5"/>
        <v>#VALUE!</v>
      </c>
      <c r="W17" s="20"/>
      <c r="X17" s="15">
        <f t="shared" si="6"/>
        <v>0</v>
      </c>
      <c r="Y17" s="15">
        <f t="shared" si="7"/>
        <v>0</v>
      </c>
      <c r="Z17" s="15">
        <f t="shared" si="8"/>
        <v>0</v>
      </c>
      <c r="AA17" s="15">
        <f t="shared" si="9"/>
        <v>0</v>
      </c>
      <c r="AB17" s="15">
        <f t="shared" si="10"/>
        <v>0</v>
      </c>
      <c r="AC17" s="15">
        <f t="shared" si="11"/>
        <v>0</v>
      </c>
      <c r="AD17" s="15"/>
      <c r="AE17" s="15">
        <f t="shared" si="12"/>
        <v>0</v>
      </c>
      <c r="AF17" s="15">
        <f t="shared" si="13"/>
        <v>0</v>
      </c>
      <c r="AG17" s="15">
        <f t="shared" si="14"/>
        <v>0</v>
      </c>
      <c r="AH17" s="15">
        <f t="shared" si="15"/>
        <v>0</v>
      </c>
      <c r="AI17" s="15">
        <f t="shared" si="16"/>
        <v>0</v>
      </c>
      <c r="AJ17" s="15">
        <f t="shared" si="17"/>
        <v>0</v>
      </c>
      <c r="AK17" s="21"/>
      <c r="AL17" s="10">
        <f t="shared" si="18"/>
        <v>0</v>
      </c>
      <c r="AM17" s="10">
        <f t="shared" si="19"/>
        <v>0</v>
      </c>
      <c r="AN17" s="18">
        <f t="shared" si="20"/>
        <v>0</v>
      </c>
      <c r="AO17" s="18">
        <f t="shared" si="21"/>
        <v>0</v>
      </c>
      <c r="AP17" s="16"/>
      <c r="AQ17" s="10"/>
    </row>
    <row r="18" spans="1:43" ht="18" customHeight="1">
      <c r="A18" s="3">
        <v>12</v>
      </c>
      <c r="B18" s="7"/>
      <c r="C18" s="8"/>
      <c r="D18" s="37"/>
      <c r="E18" s="45"/>
      <c r="F18" s="45"/>
      <c r="G18" s="45"/>
      <c r="H18" s="45"/>
      <c r="I18" s="45"/>
      <c r="J18" s="30">
        <f t="shared" si="0"/>
      </c>
      <c r="K18" s="46"/>
      <c r="L18" s="46"/>
      <c r="M18" s="46"/>
      <c r="N18" s="46"/>
      <c r="O18" s="46"/>
      <c r="P18" s="46"/>
      <c r="Q18" s="77">
        <f t="shared" si="1"/>
      </c>
      <c r="R18" s="77">
        <f t="shared" si="2"/>
      </c>
      <c r="S18" s="78">
        <f t="shared" si="3"/>
      </c>
      <c r="T18" s="48">
        <f t="shared" si="4"/>
      </c>
      <c r="U18" s="10"/>
      <c r="V18" s="10" t="e">
        <f t="shared" si="5"/>
        <v>#VALUE!</v>
      </c>
      <c r="W18" s="20"/>
      <c r="X18" s="15">
        <f t="shared" si="6"/>
        <v>0</v>
      </c>
      <c r="Y18" s="15">
        <f t="shared" si="7"/>
        <v>0</v>
      </c>
      <c r="Z18" s="15">
        <f t="shared" si="8"/>
        <v>0</v>
      </c>
      <c r="AA18" s="15">
        <f t="shared" si="9"/>
        <v>0</v>
      </c>
      <c r="AB18" s="15">
        <f t="shared" si="10"/>
        <v>0</v>
      </c>
      <c r="AC18" s="15">
        <f t="shared" si="11"/>
        <v>0</v>
      </c>
      <c r="AD18" s="15"/>
      <c r="AE18" s="15">
        <f t="shared" si="12"/>
        <v>0</v>
      </c>
      <c r="AF18" s="15">
        <f t="shared" si="13"/>
        <v>0</v>
      </c>
      <c r="AG18" s="15">
        <f t="shared" si="14"/>
        <v>0</v>
      </c>
      <c r="AH18" s="15">
        <f t="shared" si="15"/>
        <v>0</v>
      </c>
      <c r="AI18" s="15">
        <f t="shared" si="16"/>
        <v>0</v>
      </c>
      <c r="AJ18" s="15">
        <f t="shared" si="17"/>
        <v>0</v>
      </c>
      <c r="AK18" s="21"/>
      <c r="AL18" s="10">
        <f t="shared" si="18"/>
        <v>0</v>
      </c>
      <c r="AM18" s="10">
        <f t="shared" si="19"/>
        <v>0</v>
      </c>
      <c r="AN18" s="18">
        <f t="shared" si="20"/>
        <v>0</v>
      </c>
      <c r="AO18" s="18">
        <f t="shared" si="21"/>
        <v>0</v>
      </c>
      <c r="AP18" s="16"/>
      <c r="AQ18" s="10"/>
    </row>
    <row r="19" spans="1:43" ht="18" customHeight="1">
      <c r="A19" s="3">
        <v>13</v>
      </c>
      <c r="B19" s="7"/>
      <c r="C19" s="8"/>
      <c r="D19" s="37"/>
      <c r="E19" s="45"/>
      <c r="F19" s="45"/>
      <c r="G19" s="45"/>
      <c r="H19" s="45"/>
      <c r="I19" s="45"/>
      <c r="J19" s="30">
        <f t="shared" si="0"/>
      </c>
      <c r="K19" s="46"/>
      <c r="L19" s="46"/>
      <c r="M19" s="46"/>
      <c r="N19" s="46"/>
      <c r="O19" s="46"/>
      <c r="P19" s="46"/>
      <c r="Q19" s="77">
        <f t="shared" si="1"/>
      </c>
      <c r="R19" s="77">
        <f t="shared" si="2"/>
      </c>
      <c r="S19" s="78">
        <f t="shared" si="3"/>
      </c>
      <c r="T19" s="48">
        <f t="shared" si="4"/>
      </c>
      <c r="U19" s="10"/>
      <c r="V19" s="10" t="e">
        <f t="shared" si="5"/>
        <v>#VALUE!</v>
      </c>
      <c r="W19" s="10"/>
      <c r="X19" s="15">
        <f t="shared" si="6"/>
        <v>0</v>
      </c>
      <c r="Y19" s="15">
        <f t="shared" si="7"/>
        <v>0</v>
      </c>
      <c r="Z19" s="15">
        <f t="shared" si="8"/>
        <v>0</v>
      </c>
      <c r="AA19" s="15">
        <f t="shared" si="9"/>
        <v>0</v>
      </c>
      <c r="AB19" s="15">
        <f t="shared" si="10"/>
        <v>0</v>
      </c>
      <c r="AC19" s="16">
        <f t="shared" si="11"/>
        <v>0</v>
      </c>
      <c r="AD19" s="16"/>
      <c r="AE19" s="15">
        <f t="shared" si="12"/>
        <v>0</v>
      </c>
      <c r="AF19" s="15">
        <f t="shared" si="13"/>
        <v>0</v>
      </c>
      <c r="AG19" s="15">
        <f t="shared" si="14"/>
        <v>0</v>
      </c>
      <c r="AH19" s="15">
        <f t="shared" si="15"/>
        <v>0</v>
      </c>
      <c r="AI19" s="15">
        <f t="shared" si="16"/>
        <v>0</v>
      </c>
      <c r="AJ19" s="16">
        <f t="shared" si="17"/>
        <v>0</v>
      </c>
      <c r="AK19" s="17"/>
      <c r="AL19" s="10">
        <f t="shared" si="18"/>
        <v>0</v>
      </c>
      <c r="AM19" s="10">
        <f t="shared" si="19"/>
        <v>0</v>
      </c>
      <c r="AN19" s="18">
        <f t="shared" si="20"/>
        <v>0</v>
      </c>
      <c r="AO19" s="18">
        <f t="shared" si="21"/>
        <v>0</v>
      </c>
      <c r="AP19" s="16"/>
      <c r="AQ19" s="10"/>
    </row>
    <row r="20" spans="1:43" ht="18" customHeight="1">
      <c r="A20" s="3">
        <v>14</v>
      </c>
      <c r="B20" s="7"/>
      <c r="C20" s="8"/>
      <c r="D20" s="37"/>
      <c r="E20" s="45"/>
      <c r="F20" s="45"/>
      <c r="G20" s="45"/>
      <c r="H20" s="45"/>
      <c r="I20" s="45"/>
      <c r="J20" s="30">
        <f t="shared" si="0"/>
      </c>
      <c r="K20" s="46"/>
      <c r="L20" s="46"/>
      <c r="M20" s="46"/>
      <c r="N20" s="46"/>
      <c r="O20" s="46"/>
      <c r="P20" s="46"/>
      <c r="Q20" s="77">
        <f t="shared" si="1"/>
      </c>
      <c r="R20" s="77">
        <f t="shared" si="2"/>
      </c>
      <c r="S20" s="78">
        <f t="shared" si="3"/>
      </c>
      <c r="T20" s="48">
        <f t="shared" si="4"/>
      </c>
      <c r="U20" s="10"/>
      <c r="V20" s="10" t="e">
        <f t="shared" si="5"/>
        <v>#VALUE!</v>
      </c>
      <c r="W20" s="10"/>
      <c r="X20" s="15">
        <f t="shared" si="6"/>
        <v>0</v>
      </c>
      <c r="Y20" s="15">
        <f t="shared" si="7"/>
        <v>0</v>
      </c>
      <c r="Z20" s="15">
        <f t="shared" si="8"/>
        <v>0</v>
      </c>
      <c r="AA20" s="15">
        <f t="shared" si="9"/>
        <v>0</v>
      </c>
      <c r="AB20" s="15">
        <f t="shared" si="10"/>
        <v>0</v>
      </c>
      <c r="AC20" s="16">
        <f t="shared" si="11"/>
        <v>0</v>
      </c>
      <c r="AD20" s="16"/>
      <c r="AE20" s="15">
        <f t="shared" si="12"/>
        <v>0</v>
      </c>
      <c r="AF20" s="15">
        <f t="shared" si="13"/>
        <v>0</v>
      </c>
      <c r="AG20" s="15">
        <f t="shared" si="14"/>
        <v>0</v>
      </c>
      <c r="AH20" s="15">
        <f t="shared" si="15"/>
        <v>0</v>
      </c>
      <c r="AI20" s="15">
        <f t="shared" si="16"/>
        <v>0</v>
      </c>
      <c r="AJ20" s="16">
        <f t="shared" si="17"/>
        <v>0</v>
      </c>
      <c r="AK20" s="17"/>
      <c r="AL20" s="10">
        <f t="shared" si="18"/>
        <v>0</v>
      </c>
      <c r="AM20" s="10">
        <f t="shared" si="19"/>
        <v>0</v>
      </c>
      <c r="AN20" s="18">
        <f t="shared" si="20"/>
        <v>0</v>
      </c>
      <c r="AO20" s="18">
        <f t="shared" si="21"/>
        <v>0</v>
      </c>
      <c r="AP20" s="16"/>
      <c r="AQ20" s="10"/>
    </row>
    <row r="21" spans="1:43" ht="18" customHeight="1">
      <c r="A21" s="3">
        <v>15</v>
      </c>
      <c r="B21" s="7"/>
      <c r="C21" s="8"/>
      <c r="D21" s="37"/>
      <c r="E21" s="45"/>
      <c r="F21" s="45"/>
      <c r="G21" s="45"/>
      <c r="H21" s="45"/>
      <c r="I21" s="45"/>
      <c r="J21" s="30">
        <f t="shared" si="0"/>
      </c>
      <c r="K21" s="46"/>
      <c r="L21" s="46"/>
      <c r="M21" s="46"/>
      <c r="N21" s="46"/>
      <c r="O21" s="46"/>
      <c r="P21" s="46"/>
      <c r="Q21" s="77">
        <f t="shared" si="1"/>
      </c>
      <c r="R21" s="77">
        <f t="shared" si="2"/>
      </c>
      <c r="S21" s="78">
        <f t="shared" si="3"/>
      </c>
      <c r="T21" s="48">
        <f t="shared" si="4"/>
      </c>
      <c r="U21" s="10"/>
      <c r="V21" s="10" t="e">
        <f t="shared" si="5"/>
        <v>#VALUE!</v>
      </c>
      <c r="W21" s="10"/>
      <c r="X21" s="15">
        <f t="shared" si="6"/>
        <v>0</v>
      </c>
      <c r="Y21" s="15">
        <f t="shared" si="7"/>
        <v>0</v>
      </c>
      <c r="Z21" s="15">
        <f t="shared" si="8"/>
        <v>0</v>
      </c>
      <c r="AA21" s="15">
        <f t="shared" si="9"/>
        <v>0</v>
      </c>
      <c r="AB21" s="15">
        <f t="shared" si="10"/>
        <v>0</v>
      </c>
      <c r="AC21" s="16">
        <f t="shared" si="11"/>
        <v>0</v>
      </c>
      <c r="AD21" s="16"/>
      <c r="AE21" s="15">
        <f t="shared" si="12"/>
        <v>0</v>
      </c>
      <c r="AF21" s="15">
        <f t="shared" si="13"/>
        <v>0</v>
      </c>
      <c r="AG21" s="15">
        <f t="shared" si="14"/>
        <v>0</v>
      </c>
      <c r="AH21" s="15">
        <f t="shared" si="15"/>
        <v>0</v>
      </c>
      <c r="AI21" s="15">
        <f t="shared" si="16"/>
        <v>0</v>
      </c>
      <c r="AJ21" s="16">
        <f t="shared" si="17"/>
        <v>0</v>
      </c>
      <c r="AK21" s="17"/>
      <c r="AL21" s="10">
        <f t="shared" si="18"/>
        <v>0</v>
      </c>
      <c r="AM21" s="10">
        <f t="shared" si="19"/>
        <v>0</v>
      </c>
      <c r="AN21" s="18">
        <f t="shared" si="20"/>
        <v>0</v>
      </c>
      <c r="AO21" s="18">
        <f t="shared" si="21"/>
        <v>0</v>
      </c>
      <c r="AP21" s="16"/>
      <c r="AQ21" s="10"/>
    </row>
    <row r="22" spans="1:43" ht="18" customHeight="1">
      <c r="A22" s="3">
        <v>16</v>
      </c>
      <c r="B22" s="7"/>
      <c r="C22" s="8"/>
      <c r="D22" s="37"/>
      <c r="E22" s="45"/>
      <c r="F22" s="45"/>
      <c r="G22" s="45"/>
      <c r="H22" s="45"/>
      <c r="I22" s="45"/>
      <c r="J22" s="30">
        <f t="shared" si="0"/>
      </c>
      <c r="K22" s="46"/>
      <c r="L22" s="46"/>
      <c r="M22" s="46"/>
      <c r="N22" s="46"/>
      <c r="O22" s="46"/>
      <c r="P22" s="46"/>
      <c r="Q22" s="77">
        <f t="shared" si="1"/>
      </c>
      <c r="R22" s="77">
        <f t="shared" si="2"/>
      </c>
      <c r="S22" s="78">
        <f t="shared" si="3"/>
      </c>
      <c r="T22" s="48">
        <f t="shared" si="4"/>
      </c>
      <c r="U22" s="10"/>
      <c r="V22" s="10" t="e">
        <f t="shared" si="5"/>
        <v>#VALUE!</v>
      </c>
      <c r="W22" s="10"/>
      <c r="X22" s="15">
        <f t="shared" si="6"/>
        <v>0</v>
      </c>
      <c r="Y22" s="15">
        <f t="shared" si="7"/>
        <v>0</v>
      </c>
      <c r="Z22" s="15">
        <f t="shared" si="8"/>
        <v>0</v>
      </c>
      <c r="AA22" s="15">
        <f t="shared" si="9"/>
        <v>0</v>
      </c>
      <c r="AB22" s="15">
        <f t="shared" si="10"/>
        <v>0</v>
      </c>
      <c r="AC22" s="16">
        <f t="shared" si="11"/>
        <v>0</v>
      </c>
      <c r="AD22" s="16"/>
      <c r="AE22" s="15">
        <f t="shared" si="12"/>
        <v>0</v>
      </c>
      <c r="AF22" s="15">
        <f t="shared" si="13"/>
        <v>0</v>
      </c>
      <c r="AG22" s="15">
        <f t="shared" si="14"/>
        <v>0</v>
      </c>
      <c r="AH22" s="15">
        <f t="shared" si="15"/>
        <v>0</v>
      </c>
      <c r="AI22" s="15">
        <f t="shared" si="16"/>
        <v>0</v>
      </c>
      <c r="AJ22" s="16">
        <f t="shared" si="17"/>
        <v>0</v>
      </c>
      <c r="AK22" s="17"/>
      <c r="AL22" s="10">
        <f t="shared" si="18"/>
        <v>0</v>
      </c>
      <c r="AM22" s="10">
        <f t="shared" si="19"/>
        <v>0</v>
      </c>
      <c r="AN22" s="18">
        <f t="shared" si="20"/>
        <v>0</v>
      </c>
      <c r="AO22" s="18">
        <f t="shared" si="21"/>
        <v>0</v>
      </c>
      <c r="AP22" s="16"/>
      <c r="AQ22" s="10"/>
    </row>
    <row r="23" spans="1:43" ht="18" customHeight="1">
      <c r="A23" s="3">
        <v>17</v>
      </c>
      <c r="B23" s="7"/>
      <c r="C23" s="8"/>
      <c r="D23" s="37"/>
      <c r="E23" s="45"/>
      <c r="F23" s="45"/>
      <c r="G23" s="45"/>
      <c r="H23" s="45"/>
      <c r="I23" s="45"/>
      <c r="J23" s="30">
        <f t="shared" si="0"/>
      </c>
      <c r="K23" s="46"/>
      <c r="L23" s="46"/>
      <c r="M23" s="46"/>
      <c r="N23" s="46"/>
      <c r="O23" s="46"/>
      <c r="P23" s="46"/>
      <c r="Q23" s="77">
        <f t="shared" si="1"/>
      </c>
      <c r="R23" s="77">
        <f t="shared" si="2"/>
      </c>
      <c r="S23" s="78">
        <f t="shared" si="3"/>
      </c>
      <c r="T23" s="48">
        <f t="shared" si="4"/>
      </c>
      <c r="U23" s="10"/>
      <c r="V23" s="10" t="e">
        <f t="shared" si="5"/>
        <v>#VALUE!</v>
      </c>
      <c r="W23" s="10"/>
      <c r="X23" s="15">
        <f t="shared" si="6"/>
        <v>0</v>
      </c>
      <c r="Y23" s="15">
        <f t="shared" si="7"/>
        <v>0</v>
      </c>
      <c r="Z23" s="15">
        <f t="shared" si="8"/>
        <v>0</v>
      </c>
      <c r="AA23" s="15">
        <f t="shared" si="9"/>
        <v>0</v>
      </c>
      <c r="AB23" s="15">
        <f t="shared" si="10"/>
        <v>0</v>
      </c>
      <c r="AC23" s="16">
        <f t="shared" si="11"/>
        <v>0</v>
      </c>
      <c r="AD23" s="16"/>
      <c r="AE23" s="15">
        <f t="shared" si="12"/>
        <v>0</v>
      </c>
      <c r="AF23" s="15">
        <f t="shared" si="13"/>
        <v>0</v>
      </c>
      <c r="AG23" s="15">
        <f t="shared" si="14"/>
        <v>0</v>
      </c>
      <c r="AH23" s="15">
        <f t="shared" si="15"/>
        <v>0</v>
      </c>
      <c r="AI23" s="15">
        <f t="shared" si="16"/>
        <v>0</v>
      </c>
      <c r="AJ23" s="16">
        <f t="shared" si="17"/>
        <v>0</v>
      </c>
      <c r="AK23" s="17"/>
      <c r="AL23" s="10">
        <f t="shared" si="18"/>
        <v>0</v>
      </c>
      <c r="AM23" s="10">
        <f t="shared" si="19"/>
        <v>0</v>
      </c>
      <c r="AN23" s="18">
        <f t="shared" si="20"/>
        <v>0</v>
      </c>
      <c r="AO23" s="18">
        <f t="shared" si="21"/>
        <v>0</v>
      </c>
      <c r="AP23" s="16"/>
      <c r="AQ23" s="10"/>
    </row>
    <row r="24" spans="1:43" ht="18" customHeight="1">
      <c r="A24" s="3">
        <v>18</v>
      </c>
      <c r="B24" s="7"/>
      <c r="C24" s="8"/>
      <c r="D24" s="37"/>
      <c r="E24" s="45"/>
      <c r="F24" s="45"/>
      <c r="G24" s="45"/>
      <c r="H24" s="45"/>
      <c r="I24" s="45"/>
      <c r="J24" s="30">
        <f t="shared" si="0"/>
      </c>
      <c r="K24" s="46"/>
      <c r="L24" s="46"/>
      <c r="M24" s="46"/>
      <c r="N24" s="46"/>
      <c r="O24" s="46"/>
      <c r="P24" s="46"/>
      <c r="Q24" s="77">
        <f t="shared" si="1"/>
      </c>
      <c r="R24" s="77">
        <f t="shared" si="2"/>
      </c>
      <c r="S24" s="78">
        <f t="shared" si="3"/>
      </c>
      <c r="T24" s="48">
        <f t="shared" si="4"/>
      </c>
      <c r="U24" s="10"/>
      <c r="V24" s="10" t="e">
        <f t="shared" si="5"/>
        <v>#VALUE!</v>
      </c>
      <c r="W24" s="10"/>
      <c r="X24" s="15">
        <f t="shared" si="6"/>
        <v>0</v>
      </c>
      <c r="Y24" s="15">
        <f t="shared" si="7"/>
        <v>0</v>
      </c>
      <c r="Z24" s="15">
        <f t="shared" si="8"/>
        <v>0</v>
      </c>
      <c r="AA24" s="15">
        <f t="shared" si="9"/>
        <v>0</v>
      </c>
      <c r="AB24" s="15">
        <f t="shared" si="10"/>
        <v>0</v>
      </c>
      <c r="AC24" s="16">
        <f t="shared" si="11"/>
        <v>0</v>
      </c>
      <c r="AD24" s="16"/>
      <c r="AE24" s="15">
        <f t="shared" si="12"/>
        <v>0</v>
      </c>
      <c r="AF24" s="15">
        <f t="shared" si="13"/>
        <v>0</v>
      </c>
      <c r="AG24" s="15">
        <f t="shared" si="14"/>
        <v>0</v>
      </c>
      <c r="AH24" s="15">
        <f t="shared" si="15"/>
        <v>0</v>
      </c>
      <c r="AI24" s="15">
        <f t="shared" si="16"/>
        <v>0</v>
      </c>
      <c r="AJ24" s="16">
        <f t="shared" si="17"/>
        <v>0</v>
      </c>
      <c r="AK24" s="17"/>
      <c r="AL24" s="10">
        <f t="shared" si="18"/>
        <v>0</v>
      </c>
      <c r="AM24" s="10">
        <f t="shared" si="19"/>
        <v>0</v>
      </c>
      <c r="AN24" s="18">
        <f t="shared" si="20"/>
        <v>0</v>
      </c>
      <c r="AO24" s="18">
        <f t="shared" si="21"/>
        <v>0</v>
      </c>
      <c r="AP24" s="16"/>
      <c r="AQ24" s="10"/>
    </row>
    <row r="25" spans="1:43" ht="18" customHeight="1">
      <c r="A25" s="3">
        <v>19</v>
      </c>
      <c r="B25" s="7"/>
      <c r="C25" s="8"/>
      <c r="D25" s="37"/>
      <c r="E25" s="45"/>
      <c r="F25" s="45"/>
      <c r="G25" s="45"/>
      <c r="H25" s="45"/>
      <c r="I25" s="45"/>
      <c r="J25" s="30">
        <f t="shared" si="0"/>
      </c>
      <c r="K25" s="46"/>
      <c r="L25" s="46"/>
      <c r="M25" s="46"/>
      <c r="N25" s="46"/>
      <c r="O25" s="46"/>
      <c r="P25" s="46"/>
      <c r="Q25" s="77">
        <f t="shared" si="1"/>
      </c>
      <c r="R25" s="77">
        <f t="shared" si="2"/>
      </c>
      <c r="S25" s="78">
        <f t="shared" si="3"/>
      </c>
      <c r="T25" s="48">
        <f t="shared" si="4"/>
      </c>
      <c r="U25" s="10"/>
      <c r="V25" s="10" t="e">
        <f t="shared" si="5"/>
        <v>#VALUE!</v>
      </c>
      <c r="W25" s="10"/>
      <c r="X25" s="15">
        <f t="shared" si="6"/>
        <v>0</v>
      </c>
      <c r="Y25" s="15">
        <f t="shared" si="7"/>
        <v>0</v>
      </c>
      <c r="Z25" s="15">
        <f t="shared" si="8"/>
        <v>0</v>
      </c>
      <c r="AA25" s="15">
        <f t="shared" si="9"/>
        <v>0</v>
      </c>
      <c r="AB25" s="15">
        <f t="shared" si="10"/>
        <v>0</v>
      </c>
      <c r="AC25" s="16">
        <f t="shared" si="11"/>
        <v>0</v>
      </c>
      <c r="AD25" s="16"/>
      <c r="AE25" s="15">
        <f t="shared" si="12"/>
        <v>0</v>
      </c>
      <c r="AF25" s="15">
        <f t="shared" si="13"/>
        <v>0</v>
      </c>
      <c r="AG25" s="15">
        <f t="shared" si="14"/>
        <v>0</v>
      </c>
      <c r="AH25" s="15">
        <f t="shared" si="15"/>
        <v>0</v>
      </c>
      <c r="AI25" s="15">
        <f t="shared" si="16"/>
        <v>0</v>
      </c>
      <c r="AJ25" s="16">
        <f t="shared" si="17"/>
        <v>0</v>
      </c>
      <c r="AK25" s="17"/>
      <c r="AL25" s="10">
        <f t="shared" si="18"/>
        <v>0</v>
      </c>
      <c r="AM25" s="10">
        <f t="shared" si="19"/>
        <v>0</v>
      </c>
      <c r="AN25" s="18">
        <f t="shared" si="20"/>
        <v>0</v>
      </c>
      <c r="AO25" s="18">
        <f t="shared" si="21"/>
        <v>0</v>
      </c>
      <c r="AP25" s="16"/>
      <c r="AQ25" s="10"/>
    </row>
    <row r="26" spans="1:43" ht="18" customHeight="1">
      <c r="A26" s="3">
        <v>20</v>
      </c>
      <c r="B26" s="7"/>
      <c r="C26" s="8"/>
      <c r="D26" s="37"/>
      <c r="E26" s="45"/>
      <c r="F26" s="45"/>
      <c r="G26" s="45"/>
      <c r="H26" s="45"/>
      <c r="I26" s="45"/>
      <c r="J26" s="30">
        <f t="shared" si="0"/>
      </c>
      <c r="K26" s="46"/>
      <c r="L26" s="46"/>
      <c r="M26" s="46"/>
      <c r="N26" s="46"/>
      <c r="O26" s="46"/>
      <c r="P26" s="46"/>
      <c r="Q26" s="77">
        <f t="shared" si="1"/>
      </c>
      <c r="R26" s="77">
        <f t="shared" si="2"/>
      </c>
      <c r="S26" s="78">
        <f t="shared" si="3"/>
      </c>
      <c r="T26" s="48">
        <f t="shared" si="4"/>
      </c>
      <c r="U26" s="10"/>
      <c r="V26" s="10" t="e">
        <f t="shared" si="5"/>
        <v>#VALUE!</v>
      </c>
      <c r="W26" s="10"/>
      <c r="X26" s="15">
        <f t="shared" si="6"/>
        <v>0</v>
      </c>
      <c r="Y26" s="15">
        <f t="shared" si="7"/>
        <v>0</v>
      </c>
      <c r="Z26" s="15">
        <f t="shared" si="8"/>
        <v>0</v>
      </c>
      <c r="AA26" s="15">
        <f t="shared" si="9"/>
        <v>0</v>
      </c>
      <c r="AB26" s="15">
        <f t="shared" si="10"/>
        <v>0</v>
      </c>
      <c r="AC26" s="16">
        <f t="shared" si="11"/>
        <v>0</v>
      </c>
      <c r="AD26" s="16"/>
      <c r="AE26" s="15">
        <f t="shared" si="12"/>
        <v>0</v>
      </c>
      <c r="AF26" s="15">
        <f t="shared" si="13"/>
        <v>0</v>
      </c>
      <c r="AG26" s="15">
        <f t="shared" si="14"/>
        <v>0</v>
      </c>
      <c r="AH26" s="15">
        <f t="shared" si="15"/>
        <v>0</v>
      </c>
      <c r="AI26" s="15">
        <f t="shared" si="16"/>
        <v>0</v>
      </c>
      <c r="AJ26" s="16">
        <f t="shared" si="17"/>
        <v>0</v>
      </c>
      <c r="AK26" s="17"/>
      <c r="AL26" s="10">
        <f t="shared" si="18"/>
        <v>0</v>
      </c>
      <c r="AM26" s="10">
        <f t="shared" si="19"/>
        <v>0</v>
      </c>
      <c r="AN26" s="18">
        <f t="shared" si="20"/>
        <v>0</v>
      </c>
      <c r="AO26" s="18">
        <f t="shared" si="21"/>
        <v>0</v>
      </c>
      <c r="AP26" s="16"/>
      <c r="AQ26" s="10"/>
    </row>
    <row r="27" spans="1:43" ht="18" customHeight="1">
      <c r="A27" s="3">
        <v>21</v>
      </c>
      <c r="B27" s="7"/>
      <c r="C27" s="8"/>
      <c r="D27" s="37"/>
      <c r="E27" s="45"/>
      <c r="F27" s="45"/>
      <c r="G27" s="45"/>
      <c r="H27" s="45"/>
      <c r="I27" s="45"/>
      <c r="J27" s="30">
        <f t="shared" si="0"/>
      </c>
      <c r="K27" s="46"/>
      <c r="L27" s="46"/>
      <c r="M27" s="46"/>
      <c r="N27" s="46"/>
      <c r="O27" s="46"/>
      <c r="P27" s="46"/>
      <c r="Q27" s="77">
        <f t="shared" si="1"/>
      </c>
      <c r="R27" s="77">
        <f t="shared" si="2"/>
      </c>
      <c r="S27" s="78">
        <f t="shared" si="3"/>
      </c>
      <c r="T27" s="48">
        <f t="shared" si="4"/>
      </c>
      <c r="U27" s="10"/>
      <c r="V27" s="10" t="e">
        <f t="shared" si="5"/>
        <v>#VALUE!</v>
      </c>
      <c r="W27" s="10"/>
      <c r="X27" s="15">
        <f t="shared" si="6"/>
        <v>0</v>
      </c>
      <c r="Y27" s="15">
        <f t="shared" si="7"/>
        <v>0</v>
      </c>
      <c r="Z27" s="15">
        <f t="shared" si="8"/>
        <v>0</v>
      </c>
      <c r="AA27" s="15">
        <f t="shared" si="9"/>
        <v>0</v>
      </c>
      <c r="AB27" s="15">
        <f t="shared" si="10"/>
        <v>0</v>
      </c>
      <c r="AC27" s="16">
        <f t="shared" si="11"/>
        <v>0</v>
      </c>
      <c r="AD27" s="16"/>
      <c r="AE27" s="15">
        <f t="shared" si="12"/>
        <v>0</v>
      </c>
      <c r="AF27" s="15">
        <f t="shared" si="13"/>
        <v>0</v>
      </c>
      <c r="AG27" s="15">
        <f t="shared" si="14"/>
        <v>0</v>
      </c>
      <c r="AH27" s="15">
        <f t="shared" si="15"/>
        <v>0</v>
      </c>
      <c r="AI27" s="15">
        <f t="shared" si="16"/>
        <v>0</v>
      </c>
      <c r="AJ27" s="16">
        <f t="shared" si="17"/>
        <v>0</v>
      </c>
      <c r="AK27" s="17"/>
      <c r="AL27" s="10">
        <f t="shared" si="18"/>
        <v>0</v>
      </c>
      <c r="AM27" s="10">
        <f t="shared" si="19"/>
        <v>0</v>
      </c>
      <c r="AN27" s="18">
        <f t="shared" si="20"/>
        <v>0</v>
      </c>
      <c r="AO27" s="18">
        <f t="shared" si="21"/>
        <v>0</v>
      </c>
      <c r="AP27" s="16"/>
      <c r="AQ27" s="10"/>
    </row>
    <row r="28" spans="1:43" ht="18" customHeight="1">
      <c r="A28" s="3">
        <v>22</v>
      </c>
      <c r="B28" s="7"/>
      <c r="C28" s="8"/>
      <c r="D28" s="37"/>
      <c r="E28" s="45"/>
      <c r="F28" s="45"/>
      <c r="G28" s="45"/>
      <c r="H28" s="45"/>
      <c r="I28" s="45"/>
      <c r="J28" s="30">
        <f t="shared" si="0"/>
      </c>
      <c r="K28" s="46"/>
      <c r="L28" s="46"/>
      <c r="M28" s="46"/>
      <c r="N28" s="46"/>
      <c r="O28" s="46"/>
      <c r="P28" s="46"/>
      <c r="Q28" s="77">
        <f t="shared" si="1"/>
      </c>
      <c r="R28" s="77">
        <f t="shared" si="2"/>
      </c>
      <c r="S28" s="78">
        <f t="shared" si="3"/>
      </c>
      <c r="T28" s="48">
        <f t="shared" si="4"/>
      </c>
      <c r="U28" s="10"/>
      <c r="V28" s="10" t="e">
        <f t="shared" si="5"/>
        <v>#VALUE!</v>
      </c>
      <c r="W28" s="10"/>
      <c r="X28" s="15">
        <f t="shared" si="6"/>
        <v>0</v>
      </c>
      <c r="Y28" s="15">
        <f t="shared" si="7"/>
        <v>0</v>
      </c>
      <c r="Z28" s="15">
        <f t="shared" si="8"/>
        <v>0</v>
      </c>
      <c r="AA28" s="15">
        <f t="shared" si="9"/>
        <v>0</v>
      </c>
      <c r="AB28" s="15">
        <f t="shared" si="10"/>
        <v>0</v>
      </c>
      <c r="AC28" s="16">
        <f t="shared" si="11"/>
        <v>0</v>
      </c>
      <c r="AD28" s="16"/>
      <c r="AE28" s="15">
        <f t="shared" si="12"/>
        <v>0</v>
      </c>
      <c r="AF28" s="15">
        <f t="shared" si="13"/>
        <v>0</v>
      </c>
      <c r="AG28" s="15">
        <f t="shared" si="14"/>
        <v>0</v>
      </c>
      <c r="AH28" s="15">
        <f t="shared" si="15"/>
        <v>0</v>
      </c>
      <c r="AI28" s="15">
        <f t="shared" si="16"/>
        <v>0</v>
      </c>
      <c r="AJ28" s="16">
        <f t="shared" si="17"/>
        <v>0</v>
      </c>
      <c r="AK28" s="17"/>
      <c r="AL28" s="10">
        <f t="shared" si="18"/>
        <v>0</v>
      </c>
      <c r="AM28" s="10">
        <f t="shared" si="19"/>
        <v>0</v>
      </c>
      <c r="AN28" s="18">
        <f t="shared" si="20"/>
        <v>0</v>
      </c>
      <c r="AO28" s="18">
        <f t="shared" si="21"/>
        <v>0</v>
      </c>
      <c r="AP28" s="16"/>
      <c r="AQ28" s="10"/>
    </row>
    <row r="29" spans="1:43" ht="18" customHeight="1">
      <c r="A29" s="3">
        <v>23</v>
      </c>
      <c r="B29" s="7"/>
      <c r="C29" s="8"/>
      <c r="D29" s="37"/>
      <c r="E29" s="45"/>
      <c r="F29" s="45"/>
      <c r="G29" s="45"/>
      <c r="H29" s="45"/>
      <c r="I29" s="45"/>
      <c r="J29" s="30">
        <f t="shared" si="0"/>
      </c>
      <c r="K29" s="46"/>
      <c r="L29" s="46"/>
      <c r="M29" s="46"/>
      <c r="N29" s="46"/>
      <c r="O29" s="46"/>
      <c r="P29" s="46"/>
      <c r="Q29" s="77">
        <f t="shared" si="1"/>
      </c>
      <c r="R29" s="77">
        <f t="shared" si="2"/>
      </c>
      <c r="S29" s="78">
        <f t="shared" si="3"/>
      </c>
      <c r="T29" s="48">
        <f t="shared" si="4"/>
      </c>
      <c r="U29" s="10"/>
      <c r="V29" s="10" t="e">
        <f t="shared" si="5"/>
        <v>#VALUE!</v>
      </c>
      <c r="W29" s="10"/>
      <c r="X29" s="15">
        <f t="shared" si="6"/>
        <v>0</v>
      </c>
      <c r="Y29" s="15">
        <f t="shared" si="7"/>
        <v>0</v>
      </c>
      <c r="Z29" s="15">
        <f t="shared" si="8"/>
        <v>0</v>
      </c>
      <c r="AA29" s="15">
        <f t="shared" si="9"/>
        <v>0</v>
      </c>
      <c r="AB29" s="15">
        <f t="shared" si="10"/>
        <v>0</v>
      </c>
      <c r="AC29" s="16">
        <f t="shared" si="11"/>
        <v>0</v>
      </c>
      <c r="AD29" s="16"/>
      <c r="AE29" s="15">
        <f t="shared" si="12"/>
        <v>0</v>
      </c>
      <c r="AF29" s="15">
        <f t="shared" si="13"/>
        <v>0</v>
      </c>
      <c r="AG29" s="15">
        <f t="shared" si="14"/>
        <v>0</v>
      </c>
      <c r="AH29" s="15">
        <f t="shared" si="15"/>
        <v>0</v>
      </c>
      <c r="AI29" s="15">
        <f t="shared" si="16"/>
        <v>0</v>
      </c>
      <c r="AJ29" s="16">
        <f t="shared" si="17"/>
        <v>0</v>
      </c>
      <c r="AK29" s="17"/>
      <c r="AL29" s="10">
        <f t="shared" si="18"/>
        <v>0</v>
      </c>
      <c r="AM29" s="10">
        <f t="shared" si="19"/>
        <v>0</v>
      </c>
      <c r="AN29" s="18">
        <f t="shared" si="20"/>
        <v>0</v>
      </c>
      <c r="AO29" s="18">
        <f t="shared" si="21"/>
        <v>0</v>
      </c>
      <c r="AP29" s="16"/>
      <c r="AQ29" s="10"/>
    </row>
    <row r="30" spans="1:41" ht="18" customHeight="1">
      <c r="A30" s="3">
        <v>24</v>
      </c>
      <c r="B30" s="7"/>
      <c r="C30" s="8"/>
      <c r="D30" s="37"/>
      <c r="E30" s="45"/>
      <c r="F30" s="45"/>
      <c r="G30" s="45"/>
      <c r="H30" s="45"/>
      <c r="I30" s="45"/>
      <c r="J30" s="30">
        <f t="shared" si="0"/>
      </c>
      <c r="K30" s="46"/>
      <c r="L30" s="46"/>
      <c r="M30" s="46"/>
      <c r="N30" s="46"/>
      <c r="O30" s="46"/>
      <c r="P30" s="46"/>
      <c r="Q30" s="77">
        <f t="shared" si="1"/>
      </c>
      <c r="R30" s="77">
        <f t="shared" si="2"/>
      </c>
      <c r="S30" s="78">
        <f t="shared" si="3"/>
      </c>
      <c r="T30" s="48">
        <f t="shared" si="4"/>
      </c>
      <c r="V30" s="10" t="e">
        <f t="shared" si="5"/>
        <v>#VALUE!</v>
      </c>
      <c r="X30" s="15">
        <f t="shared" si="6"/>
        <v>0</v>
      </c>
      <c r="Y30" s="15">
        <f t="shared" si="7"/>
        <v>0</v>
      </c>
      <c r="Z30" s="15">
        <f t="shared" si="8"/>
        <v>0</v>
      </c>
      <c r="AA30" s="15">
        <f t="shared" si="9"/>
        <v>0</v>
      </c>
      <c r="AB30" s="15">
        <f t="shared" si="10"/>
        <v>0</v>
      </c>
      <c r="AC30" s="16">
        <f t="shared" si="11"/>
        <v>0</v>
      </c>
      <c r="AD30" s="16"/>
      <c r="AE30" s="15">
        <f t="shared" si="12"/>
        <v>0</v>
      </c>
      <c r="AF30" s="15">
        <f t="shared" si="13"/>
        <v>0</v>
      </c>
      <c r="AG30" s="15">
        <f t="shared" si="14"/>
        <v>0</v>
      </c>
      <c r="AH30" s="15">
        <f t="shared" si="15"/>
        <v>0</v>
      </c>
      <c r="AI30" s="15">
        <f t="shared" si="16"/>
        <v>0</v>
      </c>
      <c r="AJ30" s="16">
        <f t="shared" si="17"/>
        <v>0</v>
      </c>
      <c r="AK30" s="17"/>
      <c r="AL30" s="10">
        <f t="shared" si="18"/>
        <v>0</v>
      </c>
      <c r="AM30" s="10">
        <f t="shared" si="19"/>
        <v>0</v>
      </c>
      <c r="AN30" s="18">
        <f t="shared" si="20"/>
        <v>0</v>
      </c>
      <c r="AO30" s="18">
        <f t="shared" si="21"/>
        <v>0</v>
      </c>
    </row>
    <row r="31" spans="1:41" ht="18" customHeight="1">
      <c r="A31" s="3">
        <v>25</v>
      </c>
      <c r="B31" s="7"/>
      <c r="C31" s="8"/>
      <c r="D31" s="37"/>
      <c r="E31" s="45"/>
      <c r="F31" s="45"/>
      <c r="G31" s="45"/>
      <c r="H31" s="45"/>
      <c r="I31" s="45"/>
      <c r="J31" s="30">
        <f t="shared" si="0"/>
      </c>
      <c r="K31" s="46"/>
      <c r="L31" s="46"/>
      <c r="M31" s="46"/>
      <c r="N31" s="46"/>
      <c r="O31" s="46"/>
      <c r="P31" s="46"/>
      <c r="Q31" s="77">
        <f t="shared" si="1"/>
      </c>
      <c r="R31" s="77">
        <f t="shared" si="2"/>
      </c>
      <c r="S31" s="78">
        <f t="shared" si="3"/>
      </c>
      <c r="T31" s="48">
        <f t="shared" si="4"/>
      </c>
      <c r="V31" s="10" t="e">
        <f t="shared" si="5"/>
        <v>#VALUE!</v>
      </c>
      <c r="X31" s="15">
        <f t="shared" si="6"/>
        <v>0</v>
      </c>
      <c r="Y31" s="15">
        <f t="shared" si="7"/>
        <v>0</v>
      </c>
      <c r="Z31" s="15">
        <f t="shared" si="8"/>
        <v>0</v>
      </c>
      <c r="AA31" s="15">
        <f t="shared" si="9"/>
        <v>0</v>
      </c>
      <c r="AB31" s="15">
        <f t="shared" si="10"/>
        <v>0</v>
      </c>
      <c r="AC31" s="16">
        <f t="shared" si="11"/>
        <v>0</v>
      </c>
      <c r="AD31" s="16"/>
      <c r="AE31" s="15">
        <f t="shared" si="12"/>
        <v>0</v>
      </c>
      <c r="AF31" s="15">
        <f t="shared" si="13"/>
        <v>0</v>
      </c>
      <c r="AG31" s="15">
        <f t="shared" si="14"/>
        <v>0</v>
      </c>
      <c r="AH31" s="15">
        <f t="shared" si="15"/>
        <v>0</v>
      </c>
      <c r="AI31" s="15">
        <f t="shared" si="16"/>
        <v>0</v>
      </c>
      <c r="AJ31" s="16">
        <f t="shared" si="17"/>
        <v>0</v>
      </c>
      <c r="AK31" s="17"/>
      <c r="AL31" s="10">
        <f t="shared" si="18"/>
        <v>0</v>
      </c>
      <c r="AM31" s="10">
        <f t="shared" si="19"/>
        <v>0</v>
      </c>
      <c r="AN31" s="18">
        <f t="shared" si="20"/>
        <v>0</v>
      </c>
      <c r="AO31" s="18">
        <f t="shared" si="21"/>
        <v>0</v>
      </c>
    </row>
    <row r="32" spans="1:41" ht="18" customHeight="1">
      <c r="A32" s="3">
        <v>26</v>
      </c>
      <c r="B32" s="7"/>
      <c r="C32" s="8"/>
      <c r="D32" s="37"/>
      <c r="E32" s="45"/>
      <c r="F32" s="45"/>
      <c r="G32" s="45"/>
      <c r="H32" s="45"/>
      <c r="I32" s="45"/>
      <c r="J32" s="30">
        <f t="shared" si="0"/>
      </c>
      <c r="K32" s="46"/>
      <c r="L32" s="46"/>
      <c r="M32" s="46"/>
      <c r="N32" s="46"/>
      <c r="O32" s="46"/>
      <c r="P32" s="46"/>
      <c r="Q32" s="77">
        <f t="shared" si="1"/>
      </c>
      <c r="R32" s="77">
        <f t="shared" si="2"/>
      </c>
      <c r="S32" s="78">
        <f t="shared" si="3"/>
      </c>
      <c r="T32" s="48">
        <f t="shared" si="4"/>
      </c>
      <c r="V32" s="10" t="e">
        <f t="shared" si="5"/>
        <v>#VALUE!</v>
      </c>
      <c r="X32" s="15">
        <f t="shared" si="6"/>
        <v>0</v>
      </c>
      <c r="Y32" s="15">
        <f t="shared" si="7"/>
        <v>0</v>
      </c>
      <c r="Z32" s="15">
        <f t="shared" si="8"/>
        <v>0</v>
      </c>
      <c r="AA32" s="15">
        <f t="shared" si="9"/>
        <v>0</v>
      </c>
      <c r="AB32" s="15">
        <f t="shared" si="10"/>
        <v>0</v>
      </c>
      <c r="AC32" s="16">
        <f t="shared" si="11"/>
        <v>0</v>
      </c>
      <c r="AD32" s="16"/>
      <c r="AE32" s="15">
        <f t="shared" si="12"/>
        <v>0</v>
      </c>
      <c r="AF32" s="15">
        <f t="shared" si="13"/>
        <v>0</v>
      </c>
      <c r="AG32" s="15">
        <f t="shared" si="14"/>
        <v>0</v>
      </c>
      <c r="AH32" s="15">
        <f t="shared" si="15"/>
        <v>0</v>
      </c>
      <c r="AI32" s="15">
        <f t="shared" si="16"/>
        <v>0</v>
      </c>
      <c r="AJ32" s="16">
        <f t="shared" si="17"/>
        <v>0</v>
      </c>
      <c r="AK32" s="17"/>
      <c r="AL32" s="10">
        <f t="shared" si="18"/>
        <v>0</v>
      </c>
      <c r="AM32" s="10">
        <f t="shared" si="19"/>
        <v>0</v>
      </c>
      <c r="AN32" s="18">
        <f t="shared" si="20"/>
        <v>0</v>
      </c>
      <c r="AO32" s="18">
        <f t="shared" si="21"/>
        <v>0</v>
      </c>
    </row>
    <row r="33" spans="1:41" ht="18" customHeight="1">
      <c r="A33" s="3">
        <v>27</v>
      </c>
      <c r="B33" s="7"/>
      <c r="C33" s="8"/>
      <c r="D33" s="37"/>
      <c r="E33" s="45"/>
      <c r="F33" s="45"/>
      <c r="G33" s="45"/>
      <c r="H33" s="45"/>
      <c r="I33" s="45"/>
      <c r="J33" s="30">
        <f t="shared" si="0"/>
      </c>
      <c r="K33" s="46"/>
      <c r="L33" s="46"/>
      <c r="M33" s="46"/>
      <c r="N33" s="46"/>
      <c r="O33" s="46"/>
      <c r="P33" s="46"/>
      <c r="Q33" s="77">
        <f t="shared" si="1"/>
      </c>
      <c r="R33" s="77">
        <f t="shared" si="2"/>
      </c>
      <c r="S33" s="78">
        <f t="shared" si="3"/>
      </c>
      <c r="T33" s="48">
        <f t="shared" si="4"/>
      </c>
      <c r="V33" s="10" t="e">
        <f t="shared" si="5"/>
        <v>#VALUE!</v>
      </c>
      <c r="X33" s="15">
        <f t="shared" si="6"/>
        <v>0</v>
      </c>
      <c r="Y33" s="15">
        <f t="shared" si="7"/>
        <v>0</v>
      </c>
      <c r="Z33" s="15">
        <f t="shared" si="8"/>
        <v>0</v>
      </c>
      <c r="AA33" s="15">
        <f t="shared" si="9"/>
        <v>0</v>
      </c>
      <c r="AB33" s="15">
        <f t="shared" si="10"/>
        <v>0</v>
      </c>
      <c r="AC33" s="16">
        <f t="shared" si="11"/>
        <v>0</v>
      </c>
      <c r="AD33" s="16"/>
      <c r="AE33" s="15">
        <f t="shared" si="12"/>
        <v>0</v>
      </c>
      <c r="AF33" s="15">
        <f t="shared" si="13"/>
        <v>0</v>
      </c>
      <c r="AG33" s="15">
        <f t="shared" si="14"/>
        <v>0</v>
      </c>
      <c r="AH33" s="15">
        <f t="shared" si="15"/>
        <v>0</v>
      </c>
      <c r="AI33" s="15">
        <f t="shared" si="16"/>
        <v>0</v>
      </c>
      <c r="AJ33" s="16">
        <f t="shared" si="17"/>
        <v>0</v>
      </c>
      <c r="AK33" s="17"/>
      <c r="AL33" s="10">
        <f t="shared" si="18"/>
        <v>0</v>
      </c>
      <c r="AM33" s="10">
        <f t="shared" si="19"/>
        <v>0</v>
      </c>
      <c r="AN33" s="18">
        <f t="shared" si="20"/>
        <v>0</v>
      </c>
      <c r="AO33" s="18">
        <f t="shared" si="21"/>
        <v>0</v>
      </c>
    </row>
    <row r="34" spans="1:41" ht="18" customHeight="1">
      <c r="A34" s="3">
        <v>28</v>
      </c>
      <c r="B34" s="7"/>
      <c r="C34" s="8"/>
      <c r="D34" s="37"/>
      <c r="E34" s="45"/>
      <c r="F34" s="45"/>
      <c r="G34" s="45"/>
      <c r="H34" s="45"/>
      <c r="I34" s="45"/>
      <c r="J34" s="30">
        <f t="shared" si="0"/>
      </c>
      <c r="K34" s="46"/>
      <c r="L34" s="46"/>
      <c r="M34" s="46"/>
      <c r="N34" s="46"/>
      <c r="O34" s="46"/>
      <c r="P34" s="46"/>
      <c r="Q34" s="77">
        <f t="shared" si="1"/>
      </c>
      <c r="R34" s="77">
        <f t="shared" si="2"/>
      </c>
      <c r="S34" s="78">
        <f t="shared" si="3"/>
      </c>
      <c r="T34" s="48">
        <f t="shared" si="4"/>
      </c>
      <c r="V34" s="10" t="e">
        <f t="shared" si="5"/>
        <v>#VALUE!</v>
      </c>
      <c r="X34" s="15">
        <f t="shared" si="6"/>
        <v>0</v>
      </c>
      <c r="Y34" s="15">
        <f t="shared" si="7"/>
        <v>0</v>
      </c>
      <c r="Z34" s="15">
        <f t="shared" si="8"/>
        <v>0</v>
      </c>
      <c r="AA34" s="15">
        <f t="shared" si="9"/>
        <v>0</v>
      </c>
      <c r="AB34" s="15">
        <f t="shared" si="10"/>
        <v>0</v>
      </c>
      <c r="AC34" s="16">
        <f t="shared" si="11"/>
        <v>0</v>
      </c>
      <c r="AD34" s="16"/>
      <c r="AE34" s="15">
        <f t="shared" si="12"/>
        <v>0</v>
      </c>
      <c r="AF34" s="15">
        <f t="shared" si="13"/>
        <v>0</v>
      </c>
      <c r="AG34" s="15">
        <f t="shared" si="14"/>
        <v>0</v>
      </c>
      <c r="AH34" s="15">
        <f t="shared" si="15"/>
        <v>0</v>
      </c>
      <c r="AI34" s="15">
        <f t="shared" si="16"/>
        <v>0</v>
      </c>
      <c r="AJ34" s="16">
        <f t="shared" si="17"/>
        <v>0</v>
      </c>
      <c r="AK34" s="17"/>
      <c r="AL34" s="10">
        <f t="shared" si="18"/>
        <v>0</v>
      </c>
      <c r="AM34" s="10">
        <f t="shared" si="19"/>
        <v>0</v>
      </c>
      <c r="AN34" s="18">
        <f t="shared" si="20"/>
        <v>0</v>
      </c>
      <c r="AO34" s="18">
        <f t="shared" si="21"/>
        <v>0</v>
      </c>
    </row>
    <row r="35" spans="1:41" ht="18" customHeight="1">
      <c r="A35" s="3">
        <v>29</v>
      </c>
      <c r="B35" s="7"/>
      <c r="C35" s="8"/>
      <c r="D35" s="37"/>
      <c r="E35" s="45"/>
      <c r="F35" s="45"/>
      <c r="G35" s="45"/>
      <c r="H35" s="45"/>
      <c r="I35" s="45"/>
      <c r="J35" s="30">
        <f t="shared" si="0"/>
      </c>
      <c r="K35" s="46"/>
      <c r="L35" s="46"/>
      <c r="M35" s="46"/>
      <c r="N35" s="46"/>
      <c r="O35" s="46"/>
      <c r="P35" s="46"/>
      <c r="Q35" s="77">
        <f t="shared" si="1"/>
      </c>
      <c r="R35" s="77">
        <f t="shared" si="2"/>
      </c>
      <c r="S35" s="78">
        <f t="shared" si="3"/>
      </c>
      <c r="T35" s="48">
        <f t="shared" si="4"/>
      </c>
      <c r="V35" s="10" t="e">
        <f t="shared" si="5"/>
        <v>#VALUE!</v>
      </c>
      <c r="X35" s="15">
        <f t="shared" si="6"/>
        <v>0</v>
      </c>
      <c r="Y35" s="15">
        <f t="shared" si="7"/>
        <v>0</v>
      </c>
      <c r="Z35" s="15">
        <f t="shared" si="8"/>
        <v>0</v>
      </c>
      <c r="AA35" s="15">
        <f t="shared" si="9"/>
        <v>0</v>
      </c>
      <c r="AB35" s="15">
        <f t="shared" si="10"/>
        <v>0</v>
      </c>
      <c r="AC35" s="16">
        <f t="shared" si="11"/>
        <v>0</v>
      </c>
      <c r="AD35" s="16"/>
      <c r="AE35" s="15">
        <f t="shared" si="12"/>
        <v>0</v>
      </c>
      <c r="AF35" s="15">
        <f t="shared" si="13"/>
        <v>0</v>
      </c>
      <c r="AG35" s="15">
        <f t="shared" si="14"/>
        <v>0</v>
      </c>
      <c r="AH35" s="15">
        <f t="shared" si="15"/>
        <v>0</v>
      </c>
      <c r="AI35" s="15">
        <f t="shared" si="16"/>
        <v>0</v>
      </c>
      <c r="AJ35" s="16">
        <f t="shared" si="17"/>
        <v>0</v>
      </c>
      <c r="AK35" s="17"/>
      <c r="AL35" s="10">
        <f t="shared" si="18"/>
        <v>0</v>
      </c>
      <c r="AM35" s="10">
        <f t="shared" si="19"/>
        <v>0</v>
      </c>
      <c r="AN35" s="18">
        <f t="shared" si="20"/>
        <v>0</v>
      </c>
      <c r="AO35" s="18">
        <f t="shared" si="21"/>
        <v>0</v>
      </c>
    </row>
    <row r="36" spans="1:41" ht="18" customHeight="1">
      <c r="A36" s="3">
        <v>30</v>
      </c>
      <c r="B36" s="7"/>
      <c r="C36" s="8"/>
      <c r="D36" s="37"/>
      <c r="E36" s="45"/>
      <c r="F36" s="45"/>
      <c r="G36" s="45"/>
      <c r="H36" s="45"/>
      <c r="I36" s="45"/>
      <c r="J36" s="30">
        <f t="shared" si="0"/>
      </c>
      <c r="K36" s="46"/>
      <c r="L36" s="46"/>
      <c r="M36" s="46"/>
      <c r="N36" s="46"/>
      <c r="O36" s="46"/>
      <c r="P36" s="46"/>
      <c r="Q36" s="77">
        <f t="shared" si="1"/>
      </c>
      <c r="R36" s="77">
        <f t="shared" si="2"/>
      </c>
      <c r="S36" s="44">
        <f t="shared" si="3"/>
      </c>
      <c r="T36" s="48">
        <f t="shared" si="4"/>
      </c>
      <c r="V36" s="10" t="e">
        <f t="shared" si="5"/>
        <v>#VALUE!</v>
      </c>
      <c r="X36" s="15">
        <f t="shared" si="6"/>
        <v>0</v>
      </c>
      <c r="Y36" s="15">
        <f t="shared" si="7"/>
        <v>0</v>
      </c>
      <c r="Z36" s="15">
        <f t="shared" si="8"/>
        <v>0</v>
      </c>
      <c r="AA36" s="15">
        <f t="shared" si="9"/>
        <v>0</v>
      </c>
      <c r="AB36" s="15">
        <f t="shared" si="10"/>
        <v>0</v>
      </c>
      <c r="AC36" s="16">
        <f t="shared" si="11"/>
        <v>0</v>
      </c>
      <c r="AD36" s="16"/>
      <c r="AE36" s="15">
        <f t="shared" si="12"/>
        <v>0</v>
      </c>
      <c r="AF36" s="15">
        <f t="shared" si="13"/>
        <v>0</v>
      </c>
      <c r="AG36" s="15">
        <f t="shared" si="14"/>
        <v>0</v>
      </c>
      <c r="AH36" s="15">
        <f t="shared" si="15"/>
        <v>0</v>
      </c>
      <c r="AI36" s="15">
        <f t="shared" si="16"/>
        <v>0</v>
      </c>
      <c r="AJ36" s="16">
        <f t="shared" si="17"/>
        <v>0</v>
      </c>
      <c r="AK36" s="17"/>
      <c r="AL36" s="10">
        <f t="shared" si="18"/>
        <v>0</v>
      </c>
      <c r="AM36" s="10">
        <f t="shared" si="19"/>
        <v>0</v>
      </c>
      <c r="AN36" s="18">
        <f t="shared" si="20"/>
        <v>0</v>
      </c>
      <c r="AO36" s="18">
        <f t="shared" si="21"/>
        <v>0</v>
      </c>
    </row>
    <row r="40" spans="1:19" ht="24">
      <c r="A40" s="63" t="str">
        <f>A1</f>
        <v>第　３　回　　全　九　州　ト　ラ　ン　ポ　リ　ン　・　マ　ス　タ　ー　ズ　大　会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ht="11.25" customHeight="1">
      <c r="A41" s="4"/>
    </row>
    <row r="42" spans="1:4" ht="18.75">
      <c r="A42" s="23" t="s">
        <v>36</v>
      </c>
      <c r="D42" s="22"/>
    </row>
    <row r="43" spans="1:4" ht="11.25" customHeight="1">
      <c r="A43" s="2"/>
      <c r="D43" s="22"/>
    </row>
    <row r="44" spans="1:26" ht="18.75" customHeight="1">
      <c r="A44" s="58" t="s">
        <v>60</v>
      </c>
      <c r="B44" s="64" t="s">
        <v>79</v>
      </c>
      <c r="C44" s="59" t="s">
        <v>11</v>
      </c>
      <c r="D44" s="64" t="s">
        <v>80</v>
      </c>
      <c r="E44" s="65" t="s">
        <v>84</v>
      </c>
      <c r="F44" s="66"/>
      <c r="G44" s="66"/>
      <c r="H44" s="66"/>
      <c r="I44" s="66"/>
      <c r="J44" s="66"/>
      <c r="K44" s="65" t="s">
        <v>83</v>
      </c>
      <c r="L44" s="66"/>
      <c r="M44" s="66"/>
      <c r="N44" s="66"/>
      <c r="O44" s="66"/>
      <c r="P44" s="66"/>
      <c r="Q44" s="66"/>
      <c r="R44" s="58" t="s">
        <v>78</v>
      </c>
      <c r="S44" s="58" t="s">
        <v>77</v>
      </c>
      <c r="V44" s="11" t="s">
        <v>8</v>
      </c>
      <c r="W44" s="24" t="s">
        <v>32</v>
      </c>
      <c r="X44" s="24"/>
      <c r="Y44" s="24"/>
      <c r="Z44" s="24">
        <f>IF(MAX($S$7:$S$36)&gt;10,10,MAX($S$7:$S$36))</f>
        <v>7</v>
      </c>
    </row>
    <row r="45" spans="1:41" ht="18.75" customHeight="1">
      <c r="A45" s="59"/>
      <c r="B45" s="59"/>
      <c r="C45" s="59"/>
      <c r="D45" s="59"/>
      <c r="E45" s="67" t="s">
        <v>81</v>
      </c>
      <c r="F45" s="68"/>
      <c r="G45" s="67" t="s">
        <v>82</v>
      </c>
      <c r="H45" s="68"/>
      <c r="I45" s="69" t="s">
        <v>28</v>
      </c>
      <c r="J45" s="68"/>
      <c r="K45" s="9" t="s">
        <v>1</v>
      </c>
      <c r="L45" s="9" t="s">
        <v>2</v>
      </c>
      <c r="M45" s="9" t="s">
        <v>3</v>
      </c>
      <c r="N45" s="9" t="s">
        <v>4</v>
      </c>
      <c r="O45" s="9" t="s">
        <v>5</v>
      </c>
      <c r="P45" s="9" t="s">
        <v>6</v>
      </c>
      <c r="Q45" s="9" t="s">
        <v>7</v>
      </c>
      <c r="R45" s="59"/>
      <c r="S45" s="59"/>
      <c r="X45" s="11" t="s">
        <v>21</v>
      </c>
      <c r="Y45" s="11" t="s">
        <v>22</v>
      </c>
      <c r="Z45" s="11" t="s">
        <v>23</v>
      </c>
      <c r="AA45" s="11" t="s">
        <v>24</v>
      </c>
      <c r="AB45" s="11" t="s">
        <v>25</v>
      </c>
      <c r="AC45" s="11" t="s">
        <v>26</v>
      </c>
      <c r="AL45" s="11" t="s">
        <v>31</v>
      </c>
      <c r="AM45" s="11" t="s">
        <v>30</v>
      </c>
      <c r="AN45" s="11" t="s">
        <v>27</v>
      </c>
      <c r="AO45" s="11" t="s">
        <v>9</v>
      </c>
    </row>
    <row r="46" spans="1:41" ht="36" customHeight="1">
      <c r="A46" s="3">
        <v>1</v>
      </c>
      <c r="B46" s="31" t="str">
        <f>IF($A46&gt;$Z$44,"",INDEX(B$7:B$36,MATCH($Z$44-$A46+1,$S$7:$S$36,0)))</f>
        <v>石 田 陽 子</v>
      </c>
      <c r="C46" s="54" t="str">
        <f aca="true" t="shared" si="22" ref="B46:C55">IF($A46&gt;$Z$44,"",INDEX(C$7:C$36,MATCH($Z$44-$A46+1,$S$7:$S$36,0)))</f>
        <v>　いしだ ようこ</v>
      </c>
      <c r="D46" s="32" t="str">
        <f aca="true" t="shared" si="23" ref="D46:D55">IF($A46&gt;$Z$44,"",INDEX(D$7:D$36,MATCH($Z$44-$A46+1,$S$7:$S$36,0)))</f>
        <v>ｽﾍﾟｰｽｳｫｰｸ</v>
      </c>
      <c r="E46" s="73">
        <f aca="true" t="shared" si="24" ref="E46:E55">IF($A46&gt;$Z$44,"",INDEX($J$7:$J$36,MATCH($Z$44-$A46+1,$S$7:$S$36,0)))</f>
        <v>19.7</v>
      </c>
      <c r="F46" s="74"/>
      <c r="G46" s="73">
        <f aca="true" t="shared" si="25" ref="G46:G55">IF($A46&gt;$Z$44,"",INDEX($Q$7:$Q$36,MATCH($Z$44-$A46+1,$S$7:$S$36,0)))</f>
        <v>20.9</v>
      </c>
      <c r="H46" s="74"/>
      <c r="I46" s="73">
        <f aca="true" t="shared" si="26" ref="I46:I55">IF($A46&gt;$Z$44,"",INDEX($R$7:$R$36,MATCH($Z$44-$A46+1,$S$7:$S$36,0)))</f>
        <v>40.6</v>
      </c>
      <c r="J46" s="74"/>
      <c r="K46" s="75">
        <v>6.6</v>
      </c>
      <c r="L46" s="75">
        <v>6.3</v>
      </c>
      <c r="M46" s="75">
        <v>6.4</v>
      </c>
      <c r="N46" s="75">
        <v>6.3</v>
      </c>
      <c r="O46" s="75">
        <v>6.3</v>
      </c>
      <c r="P46" s="75">
        <v>0.9</v>
      </c>
      <c r="Q46" s="76">
        <f aca="true" t="shared" si="27" ref="Q46:Q55">IF(B46="","",P46+AC46)</f>
        <v>19.9</v>
      </c>
      <c r="R46" s="76">
        <f aca="true" t="shared" si="28" ref="R46:R55">IF(B46="","",ROUND(I46+P46+AC46,1))</f>
        <v>60.5</v>
      </c>
      <c r="S46" s="28">
        <f aca="true" t="shared" si="29" ref="S46:S55">IF(B46="","",RANK(AO46,AO$46:AO$55,0))</f>
        <v>7</v>
      </c>
      <c r="V46" s="10">
        <f aca="true" t="shared" si="30" ref="V46:V55">RANK(R46,R$46:R$55,0)</f>
        <v>7</v>
      </c>
      <c r="X46" s="15">
        <f aca="true" t="shared" si="31" ref="X46:X55">IF(K46="",0,LARGE($K46:$O46,1))</f>
        <v>6.6</v>
      </c>
      <c r="Y46" s="15">
        <f aca="true" t="shared" si="32" ref="Y46:Y55">IF(L46="",0,LARGE($K46:$O46,2))</f>
        <v>6.4</v>
      </c>
      <c r="Z46" s="15">
        <f aca="true" t="shared" si="33" ref="Z46:Z55">IF(M46="",0,LARGE($K46:$O46,3))</f>
        <v>6.3</v>
      </c>
      <c r="AA46" s="15">
        <f aca="true" t="shared" si="34" ref="AA46:AA55">IF(N46="",0,LARGE($K46:$O46,4))</f>
        <v>6.3</v>
      </c>
      <c r="AB46" s="15">
        <f aca="true" t="shared" si="35" ref="AB46:AB55">IF(O46="",0,LARGE($K46:$O46,5))</f>
        <v>6.3</v>
      </c>
      <c r="AC46" s="16">
        <f aca="true" t="shared" si="36" ref="AC46:AC55">SUM(Y46:AA46)</f>
        <v>19</v>
      </c>
      <c r="AL46" s="10">
        <f aca="true" t="shared" si="37" ref="AL46:AL55">IF(R46="",0,R46*1000000)</f>
        <v>60500000</v>
      </c>
      <c r="AM46" s="10">
        <f aca="true" t="shared" si="38" ref="AM46:AM55">IF(Q46="",0,Q46*1000)</f>
        <v>19900</v>
      </c>
      <c r="AN46" s="18">
        <f aca="true" t="shared" si="39" ref="AN46:AN55">SUM(K46:O46)/1000</f>
        <v>0.0319</v>
      </c>
      <c r="AO46" s="18">
        <f aca="true" t="shared" si="40" ref="AO46:AO55">ROUND(AL46+AM46-P46+AN46,4)</f>
        <v>60519899.1319</v>
      </c>
    </row>
    <row r="47" spans="1:41" ht="36" customHeight="1">
      <c r="A47" s="3">
        <v>2</v>
      </c>
      <c r="B47" s="31" t="str">
        <f>IF($A47&gt;$Z$44,"",INDEX(B$7:B$36,MATCH($Z$44-$A47+1,$S$7:$S$36,0)))</f>
        <v>坂元由佳子</v>
      </c>
      <c r="C47" s="54" t="str">
        <f t="shared" si="22"/>
        <v>　さかもと ゆかこ</v>
      </c>
      <c r="D47" s="32" t="str">
        <f t="shared" si="23"/>
        <v>小林　Ｔ　Ｃ</v>
      </c>
      <c r="E47" s="73">
        <f t="shared" si="24"/>
        <v>19.9</v>
      </c>
      <c r="F47" s="74"/>
      <c r="G47" s="73">
        <f t="shared" si="25"/>
        <v>20.8</v>
      </c>
      <c r="H47" s="74"/>
      <c r="I47" s="73">
        <f t="shared" si="26"/>
        <v>40.7</v>
      </c>
      <c r="J47" s="74"/>
      <c r="K47" s="75">
        <v>6.8</v>
      </c>
      <c r="L47" s="75">
        <v>6.7</v>
      </c>
      <c r="M47" s="75">
        <v>6.8</v>
      </c>
      <c r="N47" s="75">
        <v>6.7</v>
      </c>
      <c r="O47" s="75">
        <v>6.6</v>
      </c>
      <c r="P47" s="75">
        <v>0.8</v>
      </c>
      <c r="Q47" s="76">
        <f t="shared" si="27"/>
        <v>21</v>
      </c>
      <c r="R47" s="76">
        <f t="shared" si="28"/>
        <v>61.7</v>
      </c>
      <c r="S47" s="28">
        <f t="shared" si="29"/>
        <v>6</v>
      </c>
      <c r="V47" s="10">
        <f t="shared" si="30"/>
        <v>6</v>
      </c>
      <c r="X47" s="15">
        <f t="shared" si="31"/>
        <v>6.8</v>
      </c>
      <c r="Y47" s="15">
        <f t="shared" si="32"/>
        <v>6.8</v>
      </c>
      <c r="Z47" s="15">
        <f t="shared" si="33"/>
        <v>6.7</v>
      </c>
      <c r="AA47" s="15">
        <f t="shared" si="34"/>
        <v>6.7</v>
      </c>
      <c r="AB47" s="15">
        <f t="shared" si="35"/>
        <v>6.6</v>
      </c>
      <c r="AC47" s="16">
        <f t="shared" si="36"/>
        <v>20.2</v>
      </c>
      <c r="AL47" s="10">
        <f t="shared" si="37"/>
        <v>61700000</v>
      </c>
      <c r="AM47" s="10">
        <f t="shared" si="38"/>
        <v>21000</v>
      </c>
      <c r="AN47" s="18">
        <f t="shared" si="39"/>
        <v>0.033600000000000005</v>
      </c>
      <c r="AO47" s="18">
        <f t="shared" si="40"/>
        <v>61720999.2336</v>
      </c>
    </row>
    <row r="48" spans="1:41" ht="36" customHeight="1">
      <c r="A48" s="3">
        <v>3</v>
      </c>
      <c r="B48" s="31" t="str">
        <f t="shared" si="22"/>
        <v>渡 辺 照 子</v>
      </c>
      <c r="C48" s="54" t="str">
        <f t="shared" si="22"/>
        <v>　わたなべ てるこ</v>
      </c>
      <c r="D48" s="32" t="str">
        <f t="shared" si="23"/>
        <v>美里クラブ</v>
      </c>
      <c r="E48" s="73">
        <f t="shared" si="24"/>
        <v>20.240000000000002</v>
      </c>
      <c r="F48" s="74"/>
      <c r="G48" s="73">
        <f t="shared" si="25"/>
        <v>21.2</v>
      </c>
      <c r="H48" s="74"/>
      <c r="I48" s="73">
        <f t="shared" si="26"/>
        <v>41.4</v>
      </c>
      <c r="J48" s="74"/>
      <c r="K48" s="75">
        <v>7.2</v>
      </c>
      <c r="L48" s="75">
        <v>6.8</v>
      </c>
      <c r="M48" s="75">
        <v>6.9</v>
      </c>
      <c r="N48" s="75">
        <v>7.1</v>
      </c>
      <c r="O48" s="75">
        <v>7.2</v>
      </c>
      <c r="P48" s="75">
        <v>0.7</v>
      </c>
      <c r="Q48" s="76">
        <f t="shared" si="27"/>
        <v>21.900000000000002</v>
      </c>
      <c r="R48" s="76">
        <f t="shared" si="28"/>
        <v>63.3</v>
      </c>
      <c r="S48" s="28">
        <f t="shared" si="29"/>
        <v>5</v>
      </c>
      <c r="V48" s="10">
        <f t="shared" si="30"/>
        <v>5</v>
      </c>
      <c r="X48" s="15">
        <f t="shared" si="31"/>
        <v>7.2</v>
      </c>
      <c r="Y48" s="15">
        <f t="shared" si="32"/>
        <v>7.2</v>
      </c>
      <c r="Z48" s="15">
        <f t="shared" si="33"/>
        <v>7.1</v>
      </c>
      <c r="AA48" s="15">
        <f t="shared" si="34"/>
        <v>6.9</v>
      </c>
      <c r="AB48" s="15">
        <f t="shared" si="35"/>
        <v>6.8</v>
      </c>
      <c r="AC48" s="16">
        <f t="shared" si="36"/>
        <v>21.200000000000003</v>
      </c>
      <c r="AL48" s="10">
        <f t="shared" si="37"/>
        <v>63300000</v>
      </c>
      <c r="AM48" s="10">
        <f t="shared" si="38"/>
        <v>21900.000000000004</v>
      </c>
      <c r="AN48" s="18">
        <f t="shared" si="39"/>
        <v>0.0352</v>
      </c>
      <c r="AO48" s="18">
        <f t="shared" si="40"/>
        <v>63321899.3352</v>
      </c>
    </row>
    <row r="49" spans="1:41" ht="36" customHeight="1">
      <c r="A49" s="3">
        <v>4</v>
      </c>
      <c r="B49" s="31" t="str">
        <f t="shared" si="22"/>
        <v>竹 嵜 由 美</v>
      </c>
      <c r="C49" s="54" t="str">
        <f t="shared" si="22"/>
        <v>　たけざき ゆみ</v>
      </c>
      <c r="D49" s="32" t="str">
        <f t="shared" si="23"/>
        <v>熊本　Ｔ　Ｃ</v>
      </c>
      <c r="E49" s="73">
        <f t="shared" si="24"/>
        <v>20.4</v>
      </c>
      <c r="F49" s="74"/>
      <c r="G49" s="73">
        <f t="shared" si="25"/>
        <v>21.5</v>
      </c>
      <c r="H49" s="74"/>
      <c r="I49" s="73">
        <f t="shared" si="26"/>
        <v>41.9</v>
      </c>
      <c r="J49" s="74"/>
      <c r="K49" s="75">
        <v>7.1</v>
      </c>
      <c r="L49" s="75">
        <v>6.5</v>
      </c>
      <c r="M49" s="75">
        <v>6.9</v>
      </c>
      <c r="N49" s="75">
        <v>7.1</v>
      </c>
      <c r="O49" s="75">
        <v>7</v>
      </c>
      <c r="P49" s="75">
        <v>0.7</v>
      </c>
      <c r="Q49" s="76">
        <f t="shared" si="27"/>
        <v>21.7</v>
      </c>
      <c r="R49" s="76">
        <f t="shared" si="28"/>
        <v>63.6</v>
      </c>
      <c r="S49" s="28">
        <f t="shared" si="29"/>
        <v>4</v>
      </c>
      <c r="V49" s="10">
        <f t="shared" si="30"/>
        <v>4</v>
      </c>
      <c r="X49" s="15">
        <f t="shared" si="31"/>
        <v>7.1</v>
      </c>
      <c r="Y49" s="15">
        <f t="shared" si="32"/>
        <v>7.1</v>
      </c>
      <c r="Z49" s="15">
        <f t="shared" si="33"/>
        <v>7</v>
      </c>
      <c r="AA49" s="15">
        <f t="shared" si="34"/>
        <v>6.9</v>
      </c>
      <c r="AB49" s="15">
        <f t="shared" si="35"/>
        <v>6.5</v>
      </c>
      <c r="AC49" s="16">
        <f t="shared" si="36"/>
        <v>21</v>
      </c>
      <c r="AL49" s="10">
        <f t="shared" si="37"/>
        <v>63600000</v>
      </c>
      <c r="AM49" s="10">
        <f t="shared" si="38"/>
        <v>21700</v>
      </c>
      <c r="AN49" s="18">
        <f t="shared" si="39"/>
        <v>0.0346</v>
      </c>
      <c r="AO49" s="18">
        <f t="shared" si="40"/>
        <v>63621699.3346</v>
      </c>
    </row>
    <row r="50" spans="1:41" ht="36" customHeight="1">
      <c r="A50" s="3">
        <v>5</v>
      </c>
      <c r="B50" s="31" t="str">
        <f t="shared" si="22"/>
        <v>一 川 綾 子</v>
      </c>
      <c r="C50" s="54" t="str">
        <f t="shared" si="22"/>
        <v>　いちかわ あやこ</v>
      </c>
      <c r="D50" s="32" t="str">
        <f t="shared" si="23"/>
        <v>熊本　Ｔ　Ｃ</v>
      </c>
      <c r="E50" s="73">
        <f t="shared" si="24"/>
        <v>21.1</v>
      </c>
      <c r="F50" s="74"/>
      <c r="G50" s="73">
        <f t="shared" si="25"/>
        <v>21.3</v>
      </c>
      <c r="H50" s="74"/>
      <c r="I50" s="73">
        <f t="shared" si="26"/>
        <v>42.4</v>
      </c>
      <c r="J50" s="74"/>
      <c r="K50" s="75">
        <v>7</v>
      </c>
      <c r="L50" s="75">
        <v>7.2</v>
      </c>
      <c r="M50" s="75">
        <v>7.2</v>
      </c>
      <c r="N50" s="75">
        <v>7</v>
      </c>
      <c r="O50" s="75">
        <v>7.1</v>
      </c>
      <c r="P50" s="75">
        <v>1</v>
      </c>
      <c r="Q50" s="76">
        <f t="shared" si="27"/>
        <v>22.3</v>
      </c>
      <c r="R50" s="76">
        <f t="shared" si="28"/>
        <v>64.7</v>
      </c>
      <c r="S50" s="28">
        <f t="shared" si="29"/>
        <v>3</v>
      </c>
      <c r="V50" s="10">
        <f t="shared" si="30"/>
        <v>3</v>
      </c>
      <c r="X50" s="15">
        <f t="shared" si="31"/>
        <v>7.2</v>
      </c>
      <c r="Y50" s="15">
        <f t="shared" si="32"/>
        <v>7.2</v>
      </c>
      <c r="Z50" s="15">
        <f t="shared" si="33"/>
        <v>7.1</v>
      </c>
      <c r="AA50" s="15">
        <f t="shared" si="34"/>
        <v>7</v>
      </c>
      <c r="AB50" s="15">
        <f t="shared" si="35"/>
        <v>7</v>
      </c>
      <c r="AC50" s="16">
        <f t="shared" si="36"/>
        <v>21.3</v>
      </c>
      <c r="AL50" s="10">
        <f t="shared" si="37"/>
        <v>64700000</v>
      </c>
      <c r="AM50" s="10">
        <f t="shared" si="38"/>
        <v>22300</v>
      </c>
      <c r="AN50" s="18">
        <f t="shared" si="39"/>
        <v>0.0355</v>
      </c>
      <c r="AO50" s="18">
        <f t="shared" si="40"/>
        <v>64722299.0355</v>
      </c>
    </row>
    <row r="51" spans="1:41" ht="36" customHeight="1">
      <c r="A51" s="3">
        <v>6</v>
      </c>
      <c r="B51" s="31" t="str">
        <f t="shared" si="22"/>
        <v>中 川 綾 美</v>
      </c>
      <c r="C51" s="54" t="str">
        <f t="shared" si="22"/>
        <v>　なかがわ あやみ</v>
      </c>
      <c r="D51" s="32" t="str">
        <f t="shared" si="23"/>
        <v>ｽﾍﾟｰｽｳｫｰｸ</v>
      </c>
      <c r="E51" s="73">
        <f t="shared" si="24"/>
        <v>22.8</v>
      </c>
      <c r="F51" s="74"/>
      <c r="G51" s="73">
        <f t="shared" si="25"/>
        <v>23.6</v>
      </c>
      <c r="H51" s="74"/>
      <c r="I51" s="73">
        <f t="shared" si="26"/>
        <v>46.4</v>
      </c>
      <c r="J51" s="74"/>
      <c r="K51" s="75">
        <v>7.6</v>
      </c>
      <c r="L51" s="75">
        <v>7.7</v>
      </c>
      <c r="M51" s="75">
        <v>7.7</v>
      </c>
      <c r="N51" s="75">
        <v>7.8</v>
      </c>
      <c r="O51" s="75">
        <v>7.8</v>
      </c>
      <c r="P51" s="75">
        <v>0.8</v>
      </c>
      <c r="Q51" s="76">
        <f t="shared" si="27"/>
        <v>24</v>
      </c>
      <c r="R51" s="76">
        <f t="shared" si="28"/>
        <v>70.4</v>
      </c>
      <c r="S51" s="28">
        <f t="shared" si="29"/>
        <v>1</v>
      </c>
      <c r="V51" s="10">
        <f t="shared" si="30"/>
        <v>1</v>
      </c>
      <c r="X51" s="15">
        <f t="shared" si="31"/>
        <v>7.8</v>
      </c>
      <c r="Y51" s="15">
        <f t="shared" si="32"/>
        <v>7.8</v>
      </c>
      <c r="Z51" s="15">
        <f t="shared" si="33"/>
        <v>7.7</v>
      </c>
      <c r="AA51" s="15">
        <f t="shared" si="34"/>
        <v>7.7</v>
      </c>
      <c r="AB51" s="15">
        <f t="shared" si="35"/>
        <v>7.6</v>
      </c>
      <c r="AC51" s="16">
        <f t="shared" si="36"/>
        <v>23.2</v>
      </c>
      <c r="AL51" s="10">
        <f t="shared" si="37"/>
        <v>70400000</v>
      </c>
      <c r="AM51" s="10">
        <f t="shared" si="38"/>
        <v>24000</v>
      </c>
      <c r="AN51" s="18">
        <f t="shared" si="39"/>
        <v>0.0386</v>
      </c>
      <c r="AO51" s="18">
        <f t="shared" si="40"/>
        <v>70423999.2386</v>
      </c>
    </row>
    <row r="52" spans="1:41" ht="36" customHeight="1">
      <c r="A52" s="3">
        <v>7</v>
      </c>
      <c r="B52" s="31" t="str">
        <f t="shared" si="22"/>
        <v>松 本 美 華</v>
      </c>
      <c r="C52" s="54" t="str">
        <f t="shared" si="22"/>
        <v>　まつもと みか</v>
      </c>
      <c r="D52" s="32" t="str">
        <f t="shared" si="23"/>
        <v>熊本　Ｔ　Ｃ</v>
      </c>
      <c r="E52" s="73">
        <f t="shared" si="24"/>
        <v>23.1</v>
      </c>
      <c r="F52" s="74"/>
      <c r="G52" s="73">
        <f t="shared" si="25"/>
        <v>23.400000000000002</v>
      </c>
      <c r="H52" s="74"/>
      <c r="I52" s="73">
        <f t="shared" si="26"/>
        <v>46.5</v>
      </c>
      <c r="J52" s="74"/>
      <c r="K52" s="75">
        <v>5.7</v>
      </c>
      <c r="L52" s="75">
        <v>6</v>
      </c>
      <c r="M52" s="75">
        <v>5.9</v>
      </c>
      <c r="N52" s="75">
        <v>5.7</v>
      </c>
      <c r="O52" s="75">
        <v>5.7</v>
      </c>
      <c r="P52" s="75">
        <v>1</v>
      </c>
      <c r="Q52" s="76">
        <f t="shared" si="27"/>
        <v>18.3</v>
      </c>
      <c r="R52" s="76">
        <f t="shared" si="28"/>
        <v>64.8</v>
      </c>
      <c r="S52" s="28">
        <f t="shared" si="29"/>
        <v>2</v>
      </c>
      <c r="V52" s="10">
        <f t="shared" si="30"/>
        <v>2</v>
      </c>
      <c r="X52" s="15">
        <f t="shared" si="31"/>
        <v>6</v>
      </c>
      <c r="Y52" s="15">
        <f t="shared" si="32"/>
        <v>5.9</v>
      </c>
      <c r="Z52" s="15">
        <f t="shared" si="33"/>
        <v>5.7</v>
      </c>
      <c r="AA52" s="15">
        <f t="shared" si="34"/>
        <v>5.7</v>
      </c>
      <c r="AB52" s="15">
        <f t="shared" si="35"/>
        <v>5.7</v>
      </c>
      <c r="AC52" s="16">
        <f t="shared" si="36"/>
        <v>17.3</v>
      </c>
      <c r="AL52" s="10">
        <f t="shared" si="37"/>
        <v>64800000</v>
      </c>
      <c r="AM52" s="10">
        <f t="shared" si="38"/>
        <v>18300</v>
      </c>
      <c r="AN52" s="18">
        <f t="shared" si="39"/>
        <v>0.029</v>
      </c>
      <c r="AO52" s="18">
        <f t="shared" si="40"/>
        <v>64818299.029</v>
      </c>
    </row>
    <row r="53" spans="1:41" ht="36" customHeight="1">
      <c r="A53" s="3">
        <v>8</v>
      </c>
      <c r="B53" s="26">
        <f t="shared" si="22"/>
      </c>
      <c r="C53" s="27">
        <f t="shared" si="22"/>
      </c>
      <c r="D53" s="27">
        <f t="shared" si="23"/>
      </c>
      <c r="E53" s="73">
        <f t="shared" si="24"/>
      </c>
      <c r="F53" s="74"/>
      <c r="G53" s="73">
        <f t="shared" si="25"/>
      </c>
      <c r="H53" s="74"/>
      <c r="I53" s="73">
        <f t="shared" si="26"/>
      </c>
      <c r="J53" s="74"/>
      <c r="K53" s="75"/>
      <c r="L53" s="75"/>
      <c r="M53" s="75"/>
      <c r="N53" s="75"/>
      <c r="O53" s="75"/>
      <c r="P53" s="75"/>
      <c r="Q53" s="76">
        <f t="shared" si="27"/>
      </c>
      <c r="R53" s="76">
        <f t="shared" si="28"/>
      </c>
      <c r="S53" s="29">
        <f t="shared" si="29"/>
      </c>
      <c r="V53" s="10" t="e">
        <f t="shared" si="30"/>
        <v>#VALUE!</v>
      </c>
      <c r="X53" s="15">
        <f t="shared" si="31"/>
        <v>0</v>
      </c>
      <c r="Y53" s="15">
        <f t="shared" si="32"/>
        <v>0</v>
      </c>
      <c r="Z53" s="15">
        <f t="shared" si="33"/>
        <v>0</v>
      </c>
      <c r="AA53" s="15">
        <f t="shared" si="34"/>
        <v>0</v>
      </c>
      <c r="AB53" s="15">
        <f t="shared" si="35"/>
        <v>0</v>
      </c>
      <c r="AC53" s="16">
        <f t="shared" si="36"/>
        <v>0</v>
      </c>
      <c r="AL53" s="10">
        <f t="shared" si="37"/>
        <v>0</v>
      </c>
      <c r="AM53" s="10">
        <f t="shared" si="38"/>
        <v>0</v>
      </c>
      <c r="AN53" s="18">
        <f t="shared" si="39"/>
        <v>0</v>
      </c>
      <c r="AO53" s="18">
        <f t="shared" si="40"/>
        <v>0</v>
      </c>
    </row>
    <row r="54" spans="1:41" ht="36" customHeight="1">
      <c r="A54" s="3">
        <v>9</v>
      </c>
      <c r="B54" s="26">
        <f t="shared" si="22"/>
      </c>
      <c r="C54" s="27">
        <f t="shared" si="22"/>
      </c>
      <c r="D54" s="27">
        <f t="shared" si="23"/>
      </c>
      <c r="E54" s="73">
        <f t="shared" si="24"/>
      </c>
      <c r="F54" s="74"/>
      <c r="G54" s="73">
        <f t="shared" si="25"/>
      </c>
      <c r="H54" s="74"/>
      <c r="I54" s="73">
        <f t="shared" si="26"/>
      </c>
      <c r="J54" s="74"/>
      <c r="K54" s="75"/>
      <c r="L54" s="75"/>
      <c r="M54" s="75"/>
      <c r="N54" s="75"/>
      <c r="O54" s="75"/>
      <c r="P54" s="75"/>
      <c r="Q54" s="76">
        <f t="shared" si="27"/>
      </c>
      <c r="R54" s="76">
        <f t="shared" si="28"/>
      </c>
      <c r="S54" s="29">
        <f t="shared" si="29"/>
      </c>
      <c r="V54" s="10" t="e">
        <f t="shared" si="30"/>
        <v>#VALUE!</v>
      </c>
      <c r="X54" s="15">
        <f t="shared" si="31"/>
        <v>0</v>
      </c>
      <c r="Y54" s="15">
        <f t="shared" si="32"/>
        <v>0</v>
      </c>
      <c r="Z54" s="15">
        <f t="shared" si="33"/>
        <v>0</v>
      </c>
      <c r="AA54" s="15">
        <f t="shared" si="34"/>
        <v>0</v>
      </c>
      <c r="AB54" s="15">
        <f t="shared" si="35"/>
        <v>0</v>
      </c>
      <c r="AC54" s="16">
        <f t="shared" si="36"/>
        <v>0</v>
      </c>
      <c r="AL54" s="10">
        <f t="shared" si="37"/>
        <v>0</v>
      </c>
      <c r="AM54" s="10">
        <f t="shared" si="38"/>
        <v>0</v>
      </c>
      <c r="AN54" s="18">
        <f t="shared" si="39"/>
        <v>0</v>
      </c>
      <c r="AO54" s="18">
        <f t="shared" si="40"/>
        <v>0</v>
      </c>
    </row>
    <row r="55" spans="1:41" ht="36" customHeight="1">
      <c r="A55" s="3">
        <v>10</v>
      </c>
      <c r="B55" s="26">
        <f t="shared" si="22"/>
      </c>
      <c r="C55" s="27">
        <f t="shared" si="22"/>
      </c>
      <c r="D55" s="27">
        <f t="shared" si="23"/>
      </c>
      <c r="E55" s="73">
        <f t="shared" si="24"/>
      </c>
      <c r="F55" s="74"/>
      <c r="G55" s="73">
        <f t="shared" si="25"/>
      </c>
      <c r="H55" s="74"/>
      <c r="I55" s="73">
        <f t="shared" si="26"/>
      </c>
      <c r="J55" s="74"/>
      <c r="K55" s="75"/>
      <c r="L55" s="75"/>
      <c r="M55" s="75"/>
      <c r="N55" s="75"/>
      <c r="O55" s="75"/>
      <c r="P55" s="75"/>
      <c r="Q55" s="76">
        <f t="shared" si="27"/>
      </c>
      <c r="R55" s="76">
        <f t="shared" si="28"/>
      </c>
      <c r="S55" s="29">
        <f t="shared" si="29"/>
      </c>
      <c r="V55" s="10" t="e">
        <f t="shared" si="30"/>
        <v>#VALUE!</v>
      </c>
      <c r="X55" s="15">
        <f t="shared" si="31"/>
        <v>0</v>
      </c>
      <c r="Y55" s="15">
        <f t="shared" si="32"/>
        <v>0</v>
      </c>
      <c r="Z55" s="15">
        <f t="shared" si="33"/>
        <v>0</v>
      </c>
      <c r="AA55" s="15">
        <f t="shared" si="34"/>
        <v>0</v>
      </c>
      <c r="AB55" s="15">
        <f t="shared" si="35"/>
        <v>0</v>
      </c>
      <c r="AC55" s="16">
        <f t="shared" si="36"/>
        <v>0</v>
      </c>
      <c r="AL55" s="10">
        <f t="shared" si="37"/>
        <v>0</v>
      </c>
      <c r="AM55" s="10">
        <f t="shared" si="38"/>
        <v>0</v>
      </c>
      <c r="AN55" s="18">
        <f t="shared" si="39"/>
        <v>0</v>
      </c>
      <c r="AO55" s="18">
        <f t="shared" si="40"/>
        <v>0</v>
      </c>
    </row>
  </sheetData>
  <sheetProtection formatCells="0" formatColumns="0" formatRows="0" selectLockedCells="1"/>
  <mergeCells count="53">
    <mergeCell ref="A1:S1"/>
    <mergeCell ref="E54:F54"/>
    <mergeCell ref="G54:H54"/>
    <mergeCell ref="I54:J54"/>
    <mergeCell ref="E50:F50"/>
    <mergeCell ref="G50:H50"/>
    <mergeCell ref="I50:J50"/>
    <mergeCell ref="E51:F51"/>
    <mergeCell ref="I49:J49"/>
    <mergeCell ref="G51:H51"/>
    <mergeCell ref="E55:F55"/>
    <mergeCell ref="G55:H55"/>
    <mergeCell ref="I55:J55"/>
    <mergeCell ref="E52:F52"/>
    <mergeCell ref="G52:H52"/>
    <mergeCell ref="I52:J52"/>
    <mergeCell ref="E53:F53"/>
    <mergeCell ref="G53:H53"/>
    <mergeCell ref="I53:J53"/>
    <mergeCell ref="I51:J51"/>
    <mergeCell ref="E47:F47"/>
    <mergeCell ref="G47:H47"/>
    <mergeCell ref="I47:J47"/>
    <mergeCell ref="E48:F48"/>
    <mergeCell ref="G48:H48"/>
    <mergeCell ref="I48:J48"/>
    <mergeCell ref="E49:F49"/>
    <mergeCell ref="G49:H49"/>
    <mergeCell ref="D44:D45"/>
    <mergeCell ref="S44:S45"/>
    <mergeCell ref="E44:J44"/>
    <mergeCell ref="E45:F45"/>
    <mergeCell ref="G45:H45"/>
    <mergeCell ref="I45:J45"/>
    <mergeCell ref="K44:Q44"/>
    <mergeCell ref="R44:R45"/>
    <mergeCell ref="C5:C6"/>
    <mergeCell ref="E46:F46"/>
    <mergeCell ref="G46:H46"/>
    <mergeCell ref="I46:J46"/>
    <mergeCell ref="A40:S40"/>
    <mergeCell ref="B5:B6"/>
    <mergeCell ref="A5:A6"/>
    <mergeCell ref="A44:A45"/>
    <mergeCell ref="B44:B45"/>
    <mergeCell ref="C44:C45"/>
    <mergeCell ref="AE5:AI5"/>
    <mergeCell ref="R5:R6"/>
    <mergeCell ref="S5:S6"/>
    <mergeCell ref="D5:D6"/>
    <mergeCell ref="X5:AB5"/>
    <mergeCell ref="K5:Q5"/>
    <mergeCell ref="E5:J5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87" r:id="rId1"/>
  <rowBreaks count="1" manualBreakCount="1">
    <brk id="3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tabSelected="1" zoomScalePageLayoutView="0" workbookViewId="0" topLeftCell="A4">
      <selection activeCell="B50" sqref="B50"/>
    </sheetView>
  </sheetViews>
  <sheetFormatPr defaultColWidth="9.00390625" defaultRowHeight="13.5"/>
  <cols>
    <col min="1" max="1" width="6.875" style="5" customWidth="1"/>
    <col min="2" max="4" width="15.00390625" style="6" customWidth="1"/>
    <col min="5" max="9" width="6.25390625" style="5" customWidth="1"/>
    <col min="10" max="10" width="6.875" style="5" customWidth="1"/>
    <col min="11" max="16" width="6.25390625" style="5" customWidth="1"/>
    <col min="17" max="18" width="8.125" style="5" customWidth="1"/>
    <col min="19" max="19" width="6.875" style="5" customWidth="1"/>
    <col min="20" max="20" width="11.50390625" style="47" customWidth="1"/>
    <col min="21" max="21" width="1.875" style="5" customWidth="1"/>
    <col min="22" max="22" width="11.125" style="5" bestFit="1" customWidth="1"/>
    <col min="23" max="23" width="3.50390625" style="5" customWidth="1"/>
    <col min="24" max="24" width="5.00390625" style="5" bestFit="1" customWidth="1"/>
    <col min="25" max="27" width="4.875" style="5" bestFit="1" customWidth="1"/>
    <col min="28" max="28" width="4.875" style="5" customWidth="1"/>
    <col min="29" max="29" width="6.375" style="5" bestFit="1" customWidth="1"/>
    <col min="30" max="30" width="5.75390625" style="5" customWidth="1"/>
    <col min="31" max="31" width="5.00390625" style="5" bestFit="1" customWidth="1"/>
    <col min="32" max="35" width="4.875" style="5" bestFit="1" customWidth="1"/>
    <col min="36" max="36" width="6.375" style="5" bestFit="1" customWidth="1"/>
    <col min="37" max="37" width="6.375" style="5" customWidth="1"/>
    <col min="38" max="38" width="15.375" style="5" bestFit="1" customWidth="1"/>
    <col min="39" max="39" width="15.375" style="5" customWidth="1"/>
    <col min="40" max="40" width="19.625" style="5" bestFit="1" customWidth="1"/>
    <col min="41" max="41" width="17.25390625" style="5" bestFit="1" customWidth="1"/>
    <col min="42" max="42" width="11.625" style="5" bestFit="1" customWidth="1"/>
    <col min="43" max="43" width="9.00390625" style="5" customWidth="1"/>
    <col min="44" max="44" width="11.625" style="5" bestFit="1" customWidth="1"/>
    <col min="45" max="16384" width="9.00390625" style="5" customWidth="1"/>
  </cols>
  <sheetData>
    <row r="1" spans="1:19" ht="30" customHeight="1">
      <c r="A1" s="70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ht="9.75" customHeight="1">
      <c r="A2" s="4"/>
    </row>
    <row r="3" spans="1:22" ht="22.5" customHeight="1">
      <c r="A3" s="25" t="s">
        <v>34</v>
      </c>
      <c r="D3" s="22"/>
      <c r="V3" s="5" t="s">
        <v>12</v>
      </c>
    </row>
    <row r="4" ht="9.75" customHeight="1">
      <c r="A4" s="1"/>
    </row>
    <row r="5" spans="1:43" ht="18.75" customHeight="1">
      <c r="A5" s="71" t="s">
        <v>60</v>
      </c>
      <c r="B5" s="59" t="s">
        <v>10</v>
      </c>
      <c r="C5" s="59" t="s">
        <v>11</v>
      </c>
      <c r="D5" s="59" t="s">
        <v>0</v>
      </c>
      <c r="E5" s="60" t="s">
        <v>13</v>
      </c>
      <c r="F5" s="61"/>
      <c r="G5" s="61"/>
      <c r="H5" s="61"/>
      <c r="I5" s="61"/>
      <c r="J5" s="62"/>
      <c r="K5" s="60" t="s">
        <v>14</v>
      </c>
      <c r="L5" s="61"/>
      <c r="M5" s="61"/>
      <c r="N5" s="61"/>
      <c r="O5" s="61"/>
      <c r="P5" s="61"/>
      <c r="Q5" s="62"/>
      <c r="R5" s="72" t="s">
        <v>61</v>
      </c>
      <c r="S5" s="71" t="s">
        <v>62</v>
      </c>
      <c r="T5" s="48"/>
      <c r="U5" s="10"/>
      <c r="V5" s="10"/>
      <c r="W5" s="10"/>
      <c r="X5" s="55"/>
      <c r="Y5" s="55"/>
      <c r="Z5" s="55"/>
      <c r="AA5" s="55"/>
      <c r="AB5" s="55"/>
      <c r="AC5" s="10"/>
      <c r="AD5" s="10"/>
      <c r="AE5" s="55"/>
      <c r="AF5" s="55"/>
      <c r="AG5" s="55"/>
      <c r="AH5" s="55"/>
      <c r="AI5" s="55"/>
      <c r="AJ5" s="10"/>
      <c r="AK5" s="10"/>
      <c r="AL5" s="10"/>
      <c r="AM5" s="10"/>
      <c r="AN5" s="10"/>
      <c r="AO5" s="10"/>
      <c r="AP5" s="10"/>
      <c r="AQ5" s="10"/>
    </row>
    <row r="6" spans="1:43" s="12" customFormat="1" ht="18.75" customHeight="1">
      <c r="A6" s="59"/>
      <c r="B6" s="59"/>
      <c r="C6" s="59"/>
      <c r="D6" s="59"/>
      <c r="E6" s="9" t="s">
        <v>1</v>
      </c>
      <c r="F6" s="9" t="s">
        <v>2</v>
      </c>
      <c r="G6" s="9" t="s">
        <v>3</v>
      </c>
      <c r="H6" s="9" t="s">
        <v>4</v>
      </c>
      <c r="I6" s="9" t="s">
        <v>5</v>
      </c>
      <c r="J6" s="9" t="s">
        <v>7</v>
      </c>
      <c r="K6" s="9" t="s">
        <v>1</v>
      </c>
      <c r="L6" s="9" t="s">
        <v>2</v>
      </c>
      <c r="M6" s="9" t="s">
        <v>3</v>
      </c>
      <c r="N6" s="9" t="s">
        <v>4</v>
      </c>
      <c r="O6" s="9" t="s">
        <v>5</v>
      </c>
      <c r="P6" s="9" t="s">
        <v>6</v>
      </c>
      <c r="Q6" s="9" t="s">
        <v>7</v>
      </c>
      <c r="R6" s="57"/>
      <c r="S6" s="59"/>
      <c r="T6" s="49"/>
      <c r="U6" s="11"/>
      <c r="V6" s="11" t="s">
        <v>8</v>
      </c>
      <c r="W6" s="11"/>
      <c r="X6" s="11" t="s">
        <v>15</v>
      </c>
      <c r="Y6" s="11" t="s">
        <v>16</v>
      </c>
      <c r="Z6" s="11" t="s">
        <v>17</v>
      </c>
      <c r="AA6" s="11" t="s">
        <v>18</v>
      </c>
      <c r="AB6" s="11" t="s">
        <v>19</v>
      </c>
      <c r="AC6" s="11" t="s">
        <v>20</v>
      </c>
      <c r="AD6" s="11"/>
      <c r="AE6" s="11" t="s">
        <v>21</v>
      </c>
      <c r="AF6" s="11" t="s">
        <v>22</v>
      </c>
      <c r="AG6" s="11" t="s">
        <v>23</v>
      </c>
      <c r="AH6" s="11" t="s">
        <v>24</v>
      </c>
      <c r="AI6" s="11" t="s">
        <v>25</v>
      </c>
      <c r="AJ6" s="11" t="s">
        <v>26</v>
      </c>
      <c r="AK6" s="11"/>
      <c r="AL6" s="11" t="s">
        <v>29</v>
      </c>
      <c r="AM6" s="11" t="s">
        <v>30</v>
      </c>
      <c r="AN6" s="11" t="s">
        <v>27</v>
      </c>
      <c r="AO6" s="11" t="s">
        <v>9</v>
      </c>
      <c r="AP6" s="11"/>
      <c r="AQ6" s="11"/>
    </row>
    <row r="7" spans="1:43" ht="18" customHeight="1">
      <c r="A7" s="3">
        <v>1</v>
      </c>
      <c r="B7" s="38" t="s">
        <v>42</v>
      </c>
      <c r="C7" s="50" t="s">
        <v>70</v>
      </c>
      <c r="D7" s="41" t="s">
        <v>43</v>
      </c>
      <c r="E7" s="13">
        <v>7.5</v>
      </c>
      <c r="F7" s="13">
        <v>7.3</v>
      </c>
      <c r="G7" s="13">
        <v>7.7</v>
      </c>
      <c r="H7" s="13">
        <v>7.3</v>
      </c>
      <c r="I7" s="13">
        <v>7.6</v>
      </c>
      <c r="J7" s="30">
        <f aca="true" t="shared" si="0" ref="J7:J36">IF(B7="","",AC7)</f>
        <v>22.4</v>
      </c>
      <c r="K7" s="14">
        <v>7.2</v>
      </c>
      <c r="L7" s="14">
        <v>7.3</v>
      </c>
      <c r="M7" s="14">
        <v>7.5</v>
      </c>
      <c r="N7" s="14">
        <v>7.3</v>
      </c>
      <c r="O7" s="14">
        <v>7.4</v>
      </c>
      <c r="P7" s="14">
        <v>0.9</v>
      </c>
      <c r="Q7" s="77">
        <f aca="true" t="shared" si="1" ref="Q7:Q36">IF(B7="","",P7+AJ7)</f>
        <v>22.9</v>
      </c>
      <c r="R7" s="77">
        <f aca="true" t="shared" si="2" ref="R7:R36">IF(B7="","",ROUND(AC7+P7+AJ7,1))</f>
        <v>45.3</v>
      </c>
      <c r="S7" s="78">
        <f aca="true" t="shared" si="3" ref="S7:S36">IF(B7="","",RANK(AO7,AO$7:AO$36,0))</f>
        <v>5</v>
      </c>
      <c r="T7" s="48" t="str">
        <f aca="true" t="shared" si="4" ref="T7:T36">IF(S7&lt;=10,"決勝進出","")</f>
        <v>決勝進出</v>
      </c>
      <c r="U7" s="10"/>
      <c r="V7" s="10">
        <f aca="true" t="shared" si="5" ref="V7:V36">RANK(R7,R$7:R$36,0)</f>
        <v>5</v>
      </c>
      <c r="W7" s="10"/>
      <c r="X7" s="15">
        <f aca="true" t="shared" si="6" ref="X7:X36">IF(E7="",0,LARGE($E7:$I7,1))</f>
        <v>7.7</v>
      </c>
      <c r="Y7" s="15">
        <f aca="true" t="shared" si="7" ref="Y7:Y36">IF(F7="",0,LARGE($E7:$I7,2))</f>
        <v>7.6</v>
      </c>
      <c r="Z7" s="15">
        <f aca="true" t="shared" si="8" ref="Z7:Z36">IF(G7="",0,LARGE($E7:$I7,3))</f>
        <v>7.5</v>
      </c>
      <c r="AA7" s="15">
        <f aca="true" t="shared" si="9" ref="AA7:AA36">IF(H7="",0,LARGE($E7:$I7,4))</f>
        <v>7.3</v>
      </c>
      <c r="AB7" s="15">
        <f aca="true" t="shared" si="10" ref="AB7:AB36">IF(I7="",0,LARGE($E7:$I7,5))</f>
        <v>7.3</v>
      </c>
      <c r="AC7" s="16">
        <f aca="true" t="shared" si="11" ref="AC7:AC36">SUM(Y7:AA7)</f>
        <v>22.4</v>
      </c>
      <c r="AD7" s="16"/>
      <c r="AE7" s="15">
        <f aca="true" t="shared" si="12" ref="AE7:AE36">IF(K7="",0,LARGE($K7:$O7,1))</f>
        <v>7.5</v>
      </c>
      <c r="AF7" s="15">
        <f aca="true" t="shared" si="13" ref="AF7:AF36">IF(L7="",0,LARGE($K7:$O7,2))</f>
        <v>7.4</v>
      </c>
      <c r="AG7" s="15">
        <f aca="true" t="shared" si="14" ref="AG7:AG36">IF(M7="",0,LARGE($K7:$O7,3))</f>
        <v>7.3</v>
      </c>
      <c r="AH7" s="15">
        <f aca="true" t="shared" si="15" ref="AH7:AH36">IF(N7="",0,LARGE($K7:$O7,4))</f>
        <v>7.3</v>
      </c>
      <c r="AI7" s="15">
        <f aca="true" t="shared" si="16" ref="AI7:AI36">IF(O7="",0,LARGE($K7:$O7,5))</f>
        <v>7.2</v>
      </c>
      <c r="AJ7" s="16">
        <f aca="true" t="shared" si="17" ref="AJ7:AJ36">SUM(AF7:AH7)</f>
        <v>22</v>
      </c>
      <c r="AK7" s="17"/>
      <c r="AL7" s="10">
        <f aca="true" t="shared" si="18" ref="AL7:AL36">IF(R7="",0,R7*1000000)</f>
        <v>45300000</v>
      </c>
      <c r="AM7" s="10">
        <f aca="true" t="shared" si="19" ref="AM7:AM36">IF(Q7="",0,Q7*1000)</f>
        <v>22900</v>
      </c>
      <c r="AN7" s="18">
        <f aca="true" t="shared" si="20" ref="AN7:AN36">SUM(K7:O7)/1000</f>
        <v>0.0367</v>
      </c>
      <c r="AO7" s="18">
        <f aca="true" t="shared" si="21" ref="AO7:AO36">ROUND(AL7+AM7-P7+AN7,4)</f>
        <v>45322899.1367</v>
      </c>
      <c r="AP7" s="16"/>
      <c r="AQ7" s="10"/>
    </row>
    <row r="8" spans="1:43" ht="18" customHeight="1">
      <c r="A8" s="3">
        <v>2</v>
      </c>
      <c r="B8" s="38" t="s">
        <v>71</v>
      </c>
      <c r="C8" s="51" t="s">
        <v>52</v>
      </c>
      <c r="D8" s="42" t="s">
        <v>44</v>
      </c>
      <c r="E8" s="13">
        <v>7.8</v>
      </c>
      <c r="F8" s="13">
        <v>7.5</v>
      </c>
      <c r="G8" s="13">
        <v>7.8</v>
      </c>
      <c r="H8" s="13">
        <v>7.6</v>
      </c>
      <c r="I8" s="13">
        <v>7.5</v>
      </c>
      <c r="J8" s="30">
        <f t="shared" si="0"/>
        <v>22.9</v>
      </c>
      <c r="K8" s="14">
        <v>6.7</v>
      </c>
      <c r="L8" s="14">
        <v>6.7</v>
      </c>
      <c r="M8" s="14">
        <v>6.4</v>
      </c>
      <c r="N8" s="14">
        <v>6.8</v>
      </c>
      <c r="O8" s="14">
        <v>6.7</v>
      </c>
      <c r="P8" s="14">
        <v>5.4</v>
      </c>
      <c r="Q8" s="77">
        <f t="shared" si="1"/>
        <v>25.5</v>
      </c>
      <c r="R8" s="77">
        <f t="shared" si="2"/>
        <v>48.4</v>
      </c>
      <c r="S8" s="78">
        <f t="shared" si="3"/>
        <v>2</v>
      </c>
      <c r="T8" s="48" t="str">
        <f t="shared" si="4"/>
        <v>決勝進出</v>
      </c>
      <c r="U8" s="10"/>
      <c r="V8" s="10">
        <f t="shared" si="5"/>
        <v>2</v>
      </c>
      <c r="W8" s="10"/>
      <c r="X8" s="15">
        <f t="shared" si="6"/>
        <v>7.8</v>
      </c>
      <c r="Y8" s="15">
        <f t="shared" si="7"/>
        <v>7.8</v>
      </c>
      <c r="Z8" s="15">
        <f t="shared" si="8"/>
        <v>7.6</v>
      </c>
      <c r="AA8" s="15">
        <f t="shared" si="9"/>
        <v>7.5</v>
      </c>
      <c r="AB8" s="15">
        <f t="shared" si="10"/>
        <v>7.5</v>
      </c>
      <c r="AC8" s="16">
        <f t="shared" si="11"/>
        <v>22.9</v>
      </c>
      <c r="AD8" s="16"/>
      <c r="AE8" s="15">
        <f t="shared" si="12"/>
        <v>6.8</v>
      </c>
      <c r="AF8" s="15">
        <f t="shared" si="13"/>
        <v>6.7</v>
      </c>
      <c r="AG8" s="15">
        <f t="shared" si="14"/>
        <v>6.7</v>
      </c>
      <c r="AH8" s="15">
        <f t="shared" si="15"/>
        <v>6.7</v>
      </c>
      <c r="AI8" s="15">
        <f t="shared" si="16"/>
        <v>6.4</v>
      </c>
      <c r="AJ8" s="16">
        <f t="shared" si="17"/>
        <v>20.1</v>
      </c>
      <c r="AK8" s="17"/>
      <c r="AL8" s="10">
        <f t="shared" si="18"/>
        <v>48400000</v>
      </c>
      <c r="AM8" s="10">
        <f t="shared" si="19"/>
        <v>25500</v>
      </c>
      <c r="AN8" s="18">
        <f t="shared" si="20"/>
        <v>0.0333</v>
      </c>
      <c r="AO8" s="18">
        <f t="shared" si="21"/>
        <v>48425494.6333</v>
      </c>
      <c r="AP8" s="16"/>
      <c r="AQ8" s="10"/>
    </row>
    <row r="9" spans="1:43" ht="18" customHeight="1">
      <c r="A9" s="3">
        <v>3</v>
      </c>
      <c r="B9" s="41" t="s">
        <v>72</v>
      </c>
      <c r="C9" s="50" t="s">
        <v>53</v>
      </c>
      <c r="D9" s="41" t="s">
        <v>39</v>
      </c>
      <c r="E9" s="13">
        <v>7.1</v>
      </c>
      <c r="F9" s="13">
        <v>6.8</v>
      </c>
      <c r="G9" s="13">
        <v>6.5</v>
      </c>
      <c r="H9" s="13">
        <v>6.9</v>
      </c>
      <c r="I9" s="13">
        <v>6.8</v>
      </c>
      <c r="J9" s="30">
        <f t="shared" si="0"/>
        <v>20.5</v>
      </c>
      <c r="K9" s="14">
        <v>4.9</v>
      </c>
      <c r="L9" s="14">
        <v>4.2</v>
      </c>
      <c r="M9" s="14">
        <v>4.5</v>
      </c>
      <c r="N9" s="14">
        <v>5.1</v>
      </c>
      <c r="O9" s="14">
        <v>4.7</v>
      </c>
      <c r="P9" s="14">
        <v>1.5</v>
      </c>
      <c r="Q9" s="77">
        <f t="shared" si="1"/>
        <v>15.600000000000001</v>
      </c>
      <c r="R9" s="77">
        <f t="shared" si="2"/>
        <v>36.1</v>
      </c>
      <c r="S9" s="78">
        <f t="shared" si="3"/>
        <v>7</v>
      </c>
      <c r="T9" s="48" t="str">
        <f t="shared" si="4"/>
        <v>決勝進出</v>
      </c>
      <c r="U9" s="10"/>
      <c r="V9" s="10">
        <f t="shared" si="5"/>
        <v>7</v>
      </c>
      <c r="W9" s="10"/>
      <c r="X9" s="15">
        <f t="shared" si="6"/>
        <v>7.1</v>
      </c>
      <c r="Y9" s="15">
        <f t="shared" si="7"/>
        <v>6.9</v>
      </c>
      <c r="Z9" s="15">
        <f t="shared" si="8"/>
        <v>6.8</v>
      </c>
      <c r="AA9" s="15">
        <f t="shared" si="9"/>
        <v>6.8</v>
      </c>
      <c r="AB9" s="15">
        <f t="shared" si="10"/>
        <v>6.5</v>
      </c>
      <c r="AC9" s="16">
        <f t="shared" si="11"/>
        <v>20.5</v>
      </c>
      <c r="AD9" s="16"/>
      <c r="AE9" s="15">
        <f t="shared" si="12"/>
        <v>5.1</v>
      </c>
      <c r="AF9" s="15">
        <f t="shared" si="13"/>
        <v>4.9</v>
      </c>
      <c r="AG9" s="15">
        <f t="shared" si="14"/>
        <v>4.7</v>
      </c>
      <c r="AH9" s="15">
        <f t="shared" si="15"/>
        <v>4.5</v>
      </c>
      <c r="AI9" s="15">
        <f t="shared" si="16"/>
        <v>4.2</v>
      </c>
      <c r="AJ9" s="16">
        <f t="shared" si="17"/>
        <v>14.100000000000001</v>
      </c>
      <c r="AK9" s="17"/>
      <c r="AL9" s="10">
        <f t="shared" si="18"/>
        <v>36100000</v>
      </c>
      <c r="AM9" s="10">
        <f t="shared" si="19"/>
        <v>15600.000000000002</v>
      </c>
      <c r="AN9" s="18">
        <f t="shared" si="20"/>
        <v>0.0234</v>
      </c>
      <c r="AO9" s="18">
        <f t="shared" si="21"/>
        <v>36115598.5234</v>
      </c>
      <c r="AP9" s="16"/>
      <c r="AQ9" s="10"/>
    </row>
    <row r="10" spans="1:43" ht="18" customHeight="1">
      <c r="A10" s="3">
        <v>4</v>
      </c>
      <c r="B10" s="41" t="s">
        <v>73</v>
      </c>
      <c r="C10" s="50" t="s">
        <v>54</v>
      </c>
      <c r="D10" s="41" t="s">
        <v>45</v>
      </c>
      <c r="E10" s="13">
        <v>7.7</v>
      </c>
      <c r="F10" s="13">
        <v>7.7</v>
      </c>
      <c r="G10" s="13">
        <v>7.9</v>
      </c>
      <c r="H10" s="13">
        <v>7.8</v>
      </c>
      <c r="I10" s="13">
        <v>7.7</v>
      </c>
      <c r="J10" s="30">
        <f t="shared" si="0"/>
        <v>23.2</v>
      </c>
      <c r="K10" s="14">
        <v>6.3</v>
      </c>
      <c r="L10" s="14">
        <v>6.4</v>
      </c>
      <c r="M10" s="14">
        <v>6.4</v>
      </c>
      <c r="N10" s="14">
        <v>6.7</v>
      </c>
      <c r="O10" s="14">
        <v>6.6</v>
      </c>
      <c r="P10" s="14">
        <v>4.1</v>
      </c>
      <c r="Q10" s="77">
        <f t="shared" si="1"/>
        <v>23.5</v>
      </c>
      <c r="R10" s="77">
        <f t="shared" si="2"/>
        <v>46.7</v>
      </c>
      <c r="S10" s="78">
        <f t="shared" si="3"/>
        <v>3</v>
      </c>
      <c r="T10" s="48" t="str">
        <f t="shared" si="4"/>
        <v>決勝進出</v>
      </c>
      <c r="U10" s="10"/>
      <c r="V10" s="10">
        <f t="shared" si="5"/>
        <v>3</v>
      </c>
      <c r="W10" s="10"/>
      <c r="X10" s="15">
        <f t="shared" si="6"/>
        <v>7.9</v>
      </c>
      <c r="Y10" s="15">
        <f t="shared" si="7"/>
        <v>7.8</v>
      </c>
      <c r="Z10" s="15">
        <f t="shared" si="8"/>
        <v>7.7</v>
      </c>
      <c r="AA10" s="15">
        <f t="shared" si="9"/>
        <v>7.7</v>
      </c>
      <c r="AB10" s="15">
        <f t="shared" si="10"/>
        <v>7.7</v>
      </c>
      <c r="AC10" s="16">
        <f t="shared" si="11"/>
        <v>23.2</v>
      </c>
      <c r="AD10" s="16"/>
      <c r="AE10" s="15">
        <f t="shared" si="12"/>
        <v>6.7</v>
      </c>
      <c r="AF10" s="15">
        <f t="shared" si="13"/>
        <v>6.6</v>
      </c>
      <c r="AG10" s="15">
        <f t="shared" si="14"/>
        <v>6.4</v>
      </c>
      <c r="AH10" s="15">
        <f t="shared" si="15"/>
        <v>6.4</v>
      </c>
      <c r="AI10" s="15">
        <f t="shared" si="16"/>
        <v>6.3</v>
      </c>
      <c r="AJ10" s="16">
        <f t="shared" si="17"/>
        <v>19.4</v>
      </c>
      <c r="AK10" s="17"/>
      <c r="AL10" s="10">
        <f t="shared" si="18"/>
        <v>46700000</v>
      </c>
      <c r="AM10" s="10">
        <f t="shared" si="19"/>
        <v>23500</v>
      </c>
      <c r="AN10" s="18">
        <f t="shared" si="20"/>
        <v>0.0324</v>
      </c>
      <c r="AO10" s="18">
        <f t="shared" si="21"/>
        <v>46723495.9324</v>
      </c>
      <c r="AP10" s="16"/>
      <c r="AQ10" s="10"/>
    </row>
    <row r="11" spans="1:43" ht="18" customHeight="1">
      <c r="A11" s="3">
        <v>5</v>
      </c>
      <c r="B11" s="38" t="s">
        <v>74</v>
      </c>
      <c r="C11" s="50" t="s">
        <v>55</v>
      </c>
      <c r="D11" s="41" t="s">
        <v>46</v>
      </c>
      <c r="E11" s="13">
        <v>8.2</v>
      </c>
      <c r="F11" s="13">
        <v>7.9</v>
      </c>
      <c r="G11" s="13">
        <v>8</v>
      </c>
      <c r="H11" s="13">
        <v>7.4</v>
      </c>
      <c r="I11" s="13">
        <v>8.1</v>
      </c>
      <c r="J11" s="30">
        <f t="shared" si="0"/>
        <v>24</v>
      </c>
      <c r="K11" s="14">
        <v>8.3</v>
      </c>
      <c r="L11" s="14">
        <v>7.9</v>
      </c>
      <c r="M11" s="14">
        <v>7.9</v>
      </c>
      <c r="N11" s="14">
        <v>7.5</v>
      </c>
      <c r="O11" s="14">
        <v>8.3</v>
      </c>
      <c r="P11" s="14">
        <v>2</v>
      </c>
      <c r="Q11" s="77">
        <f t="shared" si="1"/>
        <v>26.1</v>
      </c>
      <c r="R11" s="77">
        <f t="shared" si="2"/>
        <v>50.1</v>
      </c>
      <c r="S11" s="78">
        <f t="shared" si="3"/>
        <v>1</v>
      </c>
      <c r="T11" s="48" t="str">
        <f t="shared" si="4"/>
        <v>決勝進出</v>
      </c>
      <c r="U11" s="10"/>
      <c r="V11" s="10">
        <f t="shared" si="5"/>
        <v>1</v>
      </c>
      <c r="W11" s="10"/>
      <c r="X11" s="15">
        <f t="shared" si="6"/>
        <v>8.2</v>
      </c>
      <c r="Y11" s="15">
        <f t="shared" si="7"/>
        <v>8.1</v>
      </c>
      <c r="Z11" s="15">
        <f t="shared" si="8"/>
        <v>8</v>
      </c>
      <c r="AA11" s="15">
        <f t="shared" si="9"/>
        <v>7.9</v>
      </c>
      <c r="AB11" s="15">
        <f t="shared" si="10"/>
        <v>7.4</v>
      </c>
      <c r="AC11" s="16">
        <f t="shared" si="11"/>
        <v>24</v>
      </c>
      <c r="AD11" s="16"/>
      <c r="AE11" s="15">
        <f t="shared" si="12"/>
        <v>8.3</v>
      </c>
      <c r="AF11" s="15">
        <f t="shared" si="13"/>
        <v>8.3</v>
      </c>
      <c r="AG11" s="15">
        <f t="shared" si="14"/>
        <v>7.9</v>
      </c>
      <c r="AH11" s="15">
        <f t="shared" si="15"/>
        <v>7.9</v>
      </c>
      <c r="AI11" s="15">
        <f t="shared" si="16"/>
        <v>7.5</v>
      </c>
      <c r="AJ11" s="16">
        <f t="shared" si="17"/>
        <v>24.1</v>
      </c>
      <c r="AK11" s="17"/>
      <c r="AL11" s="10">
        <f t="shared" si="18"/>
        <v>50100000</v>
      </c>
      <c r="AM11" s="10">
        <f t="shared" si="19"/>
        <v>26100</v>
      </c>
      <c r="AN11" s="18">
        <f t="shared" si="20"/>
        <v>0.039900000000000005</v>
      </c>
      <c r="AO11" s="18">
        <f t="shared" si="21"/>
        <v>50126098.0399</v>
      </c>
      <c r="AP11" s="16"/>
      <c r="AQ11" s="10"/>
    </row>
    <row r="12" spans="1:43" ht="18" customHeight="1">
      <c r="A12" s="3">
        <v>6</v>
      </c>
      <c r="B12" s="41" t="s">
        <v>75</v>
      </c>
      <c r="C12" s="50" t="s">
        <v>56</v>
      </c>
      <c r="D12" s="40" t="s">
        <v>37</v>
      </c>
      <c r="E12" s="13">
        <v>7.4</v>
      </c>
      <c r="F12" s="13">
        <v>7.5</v>
      </c>
      <c r="G12" s="13">
        <v>7.6</v>
      </c>
      <c r="H12" s="13">
        <v>7.4</v>
      </c>
      <c r="I12" s="13">
        <v>7.5</v>
      </c>
      <c r="J12" s="30">
        <f t="shared" si="0"/>
        <v>22.4</v>
      </c>
      <c r="K12" s="14">
        <v>7.3</v>
      </c>
      <c r="L12" s="14">
        <v>7.3</v>
      </c>
      <c r="M12" s="14">
        <v>7.6</v>
      </c>
      <c r="N12" s="14">
        <v>7.1</v>
      </c>
      <c r="O12" s="14">
        <v>7.2</v>
      </c>
      <c r="P12" s="14">
        <v>1.4</v>
      </c>
      <c r="Q12" s="77">
        <f t="shared" si="1"/>
        <v>23.2</v>
      </c>
      <c r="R12" s="77">
        <f t="shared" si="2"/>
        <v>45.6</v>
      </c>
      <c r="S12" s="78">
        <f t="shared" si="3"/>
        <v>4</v>
      </c>
      <c r="T12" s="48" t="str">
        <f t="shared" si="4"/>
        <v>決勝進出</v>
      </c>
      <c r="U12" s="10"/>
      <c r="V12" s="10">
        <f t="shared" si="5"/>
        <v>4</v>
      </c>
      <c r="W12" s="10"/>
      <c r="X12" s="15">
        <f t="shared" si="6"/>
        <v>7.6</v>
      </c>
      <c r="Y12" s="15">
        <f t="shared" si="7"/>
        <v>7.5</v>
      </c>
      <c r="Z12" s="15">
        <f t="shared" si="8"/>
        <v>7.5</v>
      </c>
      <c r="AA12" s="15">
        <f t="shared" si="9"/>
        <v>7.4</v>
      </c>
      <c r="AB12" s="15">
        <f t="shared" si="10"/>
        <v>7.4</v>
      </c>
      <c r="AC12" s="16">
        <f t="shared" si="11"/>
        <v>22.4</v>
      </c>
      <c r="AD12" s="16"/>
      <c r="AE12" s="15">
        <f t="shared" si="12"/>
        <v>7.6</v>
      </c>
      <c r="AF12" s="15">
        <f t="shared" si="13"/>
        <v>7.3</v>
      </c>
      <c r="AG12" s="15">
        <f t="shared" si="14"/>
        <v>7.3</v>
      </c>
      <c r="AH12" s="15">
        <f t="shared" si="15"/>
        <v>7.2</v>
      </c>
      <c r="AI12" s="15">
        <f t="shared" si="16"/>
        <v>7.1</v>
      </c>
      <c r="AJ12" s="16">
        <f t="shared" si="17"/>
        <v>21.8</v>
      </c>
      <c r="AK12" s="17"/>
      <c r="AL12" s="10">
        <f t="shared" si="18"/>
        <v>45600000</v>
      </c>
      <c r="AM12" s="10">
        <f t="shared" si="19"/>
        <v>23200</v>
      </c>
      <c r="AN12" s="18">
        <f t="shared" si="20"/>
        <v>0.0365</v>
      </c>
      <c r="AO12" s="18">
        <f t="shared" si="21"/>
        <v>45623198.6365</v>
      </c>
      <c r="AP12" s="16"/>
      <c r="AQ12" s="10"/>
    </row>
    <row r="13" spans="1:44" ht="18" customHeight="1">
      <c r="A13" s="3">
        <v>7</v>
      </c>
      <c r="B13" s="41" t="s">
        <v>76</v>
      </c>
      <c r="C13" s="50" t="s">
        <v>57</v>
      </c>
      <c r="D13" s="40" t="s">
        <v>40</v>
      </c>
      <c r="E13" s="13">
        <v>7.2</v>
      </c>
      <c r="F13" s="13">
        <v>7.2</v>
      </c>
      <c r="G13" s="13">
        <v>7.2</v>
      </c>
      <c r="H13" s="13">
        <v>7.1</v>
      </c>
      <c r="I13" s="13">
        <v>7</v>
      </c>
      <c r="J13" s="30">
        <f t="shared" si="0"/>
        <v>21.5</v>
      </c>
      <c r="K13" s="14">
        <v>6.8</v>
      </c>
      <c r="L13" s="14">
        <v>6.9</v>
      </c>
      <c r="M13" s="14">
        <v>6.6</v>
      </c>
      <c r="N13" s="14">
        <v>6.7</v>
      </c>
      <c r="O13" s="14">
        <v>6.7</v>
      </c>
      <c r="P13" s="14">
        <v>1.6</v>
      </c>
      <c r="Q13" s="77">
        <f t="shared" si="1"/>
        <v>21.8</v>
      </c>
      <c r="R13" s="77">
        <f t="shared" si="2"/>
        <v>43.3</v>
      </c>
      <c r="S13" s="78">
        <f t="shared" si="3"/>
        <v>6</v>
      </c>
      <c r="T13" s="48" t="str">
        <f t="shared" si="4"/>
        <v>決勝進出</v>
      </c>
      <c r="U13" s="10"/>
      <c r="V13" s="10">
        <f t="shared" si="5"/>
        <v>6</v>
      </c>
      <c r="W13" s="10"/>
      <c r="X13" s="15">
        <f t="shared" si="6"/>
        <v>7.2</v>
      </c>
      <c r="Y13" s="15">
        <f t="shared" si="7"/>
        <v>7.2</v>
      </c>
      <c r="Z13" s="15">
        <f t="shared" si="8"/>
        <v>7.2</v>
      </c>
      <c r="AA13" s="15">
        <f t="shared" si="9"/>
        <v>7.1</v>
      </c>
      <c r="AB13" s="15">
        <f t="shared" si="10"/>
        <v>7</v>
      </c>
      <c r="AC13" s="16">
        <f t="shared" si="11"/>
        <v>21.5</v>
      </c>
      <c r="AD13" s="16"/>
      <c r="AE13" s="15">
        <f t="shared" si="12"/>
        <v>6.9</v>
      </c>
      <c r="AF13" s="15">
        <f t="shared" si="13"/>
        <v>6.8</v>
      </c>
      <c r="AG13" s="15">
        <f t="shared" si="14"/>
        <v>6.7</v>
      </c>
      <c r="AH13" s="15">
        <f t="shared" si="15"/>
        <v>6.7</v>
      </c>
      <c r="AI13" s="15">
        <f t="shared" si="16"/>
        <v>6.6</v>
      </c>
      <c r="AJ13" s="16">
        <f t="shared" si="17"/>
        <v>20.2</v>
      </c>
      <c r="AK13" s="17"/>
      <c r="AL13" s="10">
        <f t="shared" si="18"/>
        <v>43300000</v>
      </c>
      <c r="AM13" s="10">
        <f t="shared" si="19"/>
        <v>21800</v>
      </c>
      <c r="AN13" s="18">
        <f t="shared" si="20"/>
        <v>0.033699999999999994</v>
      </c>
      <c r="AO13" s="18">
        <f t="shared" si="21"/>
        <v>43321798.4337</v>
      </c>
      <c r="AP13" s="16"/>
      <c r="AQ13" s="10"/>
      <c r="AR13" s="19"/>
    </row>
    <row r="14" spans="1:43" ht="18" customHeight="1">
      <c r="A14" s="3">
        <v>8</v>
      </c>
      <c r="B14" s="41"/>
      <c r="C14" s="35"/>
      <c r="D14" s="37"/>
      <c r="E14" s="45"/>
      <c r="F14" s="45"/>
      <c r="G14" s="45"/>
      <c r="H14" s="45"/>
      <c r="I14" s="45"/>
      <c r="J14" s="30">
        <f t="shared" si="0"/>
      </c>
      <c r="K14" s="46"/>
      <c r="L14" s="46"/>
      <c r="M14" s="46"/>
      <c r="N14" s="46"/>
      <c r="O14" s="46"/>
      <c r="P14" s="46"/>
      <c r="Q14" s="77">
        <f t="shared" si="1"/>
      </c>
      <c r="R14" s="77">
        <f t="shared" si="2"/>
      </c>
      <c r="S14" s="78">
        <f t="shared" si="3"/>
      </c>
      <c r="T14" s="48">
        <f t="shared" si="4"/>
      </c>
      <c r="U14" s="10"/>
      <c r="V14" s="10" t="e">
        <f t="shared" si="5"/>
        <v>#VALUE!</v>
      </c>
      <c r="W14" s="10"/>
      <c r="X14" s="15">
        <f t="shared" si="6"/>
        <v>0</v>
      </c>
      <c r="Y14" s="15">
        <f t="shared" si="7"/>
        <v>0</v>
      </c>
      <c r="Z14" s="15">
        <f t="shared" si="8"/>
        <v>0</v>
      </c>
      <c r="AA14" s="15">
        <f t="shared" si="9"/>
        <v>0</v>
      </c>
      <c r="AB14" s="15">
        <f t="shared" si="10"/>
        <v>0</v>
      </c>
      <c r="AC14" s="16">
        <f t="shared" si="11"/>
        <v>0</v>
      </c>
      <c r="AD14" s="16"/>
      <c r="AE14" s="15">
        <f t="shared" si="12"/>
        <v>0</v>
      </c>
      <c r="AF14" s="15">
        <f t="shared" si="13"/>
        <v>0</v>
      </c>
      <c r="AG14" s="15">
        <f t="shared" si="14"/>
        <v>0</v>
      </c>
      <c r="AH14" s="15">
        <f t="shared" si="15"/>
        <v>0</v>
      </c>
      <c r="AI14" s="15">
        <f t="shared" si="16"/>
        <v>0</v>
      </c>
      <c r="AJ14" s="16">
        <f t="shared" si="17"/>
        <v>0</v>
      </c>
      <c r="AK14" s="17"/>
      <c r="AL14" s="10">
        <f t="shared" si="18"/>
        <v>0</v>
      </c>
      <c r="AM14" s="10">
        <f t="shared" si="19"/>
        <v>0</v>
      </c>
      <c r="AN14" s="18">
        <f t="shared" si="20"/>
        <v>0</v>
      </c>
      <c r="AO14" s="18">
        <f t="shared" si="21"/>
        <v>0</v>
      </c>
      <c r="AP14" s="16"/>
      <c r="AQ14" s="10"/>
    </row>
    <row r="15" spans="1:43" ht="18" customHeight="1">
      <c r="A15" s="3">
        <v>9</v>
      </c>
      <c r="B15" s="38"/>
      <c r="C15" s="35"/>
      <c r="D15" s="37"/>
      <c r="E15" s="45"/>
      <c r="F15" s="45"/>
      <c r="G15" s="45"/>
      <c r="H15" s="45"/>
      <c r="I15" s="45"/>
      <c r="J15" s="30">
        <f t="shared" si="0"/>
      </c>
      <c r="K15" s="46"/>
      <c r="L15" s="46"/>
      <c r="M15" s="46"/>
      <c r="N15" s="46"/>
      <c r="O15" s="46"/>
      <c r="P15" s="46"/>
      <c r="Q15" s="77">
        <f t="shared" si="1"/>
      </c>
      <c r="R15" s="77">
        <f t="shared" si="2"/>
      </c>
      <c r="S15" s="78">
        <f t="shared" si="3"/>
      </c>
      <c r="T15" s="48">
        <f t="shared" si="4"/>
      </c>
      <c r="U15" s="10"/>
      <c r="V15" s="10" t="e">
        <f t="shared" si="5"/>
        <v>#VALUE!</v>
      </c>
      <c r="W15" s="10"/>
      <c r="X15" s="15">
        <f t="shared" si="6"/>
        <v>0</v>
      </c>
      <c r="Y15" s="15">
        <f t="shared" si="7"/>
        <v>0</v>
      </c>
      <c r="Z15" s="15">
        <f t="shared" si="8"/>
        <v>0</v>
      </c>
      <c r="AA15" s="15">
        <f t="shared" si="9"/>
        <v>0</v>
      </c>
      <c r="AB15" s="15">
        <f t="shared" si="10"/>
        <v>0</v>
      </c>
      <c r="AC15" s="16">
        <f t="shared" si="11"/>
        <v>0</v>
      </c>
      <c r="AD15" s="16"/>
      <c r="AE15" s="15">
        <f t="shared" si="12"/>
        <v>0</v>
      </c>
      <c r="AF15" s="15">
        <f t="shared" si="13"/>
        <v>0</v>
      </c>
      <c r="AG15" s="15">
        <f t="shared" si="14"/>
        <v>0</v>
      </c>
      <c r="AH15" s="15">
        <f t="shared" si="15"/>
        <v>0</v>
      </c>
      <c r="AI15" s="15">
        <f t="shared" si="16"/>
        <v>0</v>
      </c>
      <c r="AJ15" s="16">
        <f t="shared" si="17"/>
        <v>0</v>
      </c>
      <c r="AK15" s="17"/>
      <c r="AL15" s="10">
        <f t="shared" si="18"/>
        <v>0</v>
      </c>
      <c r="AM15" s="10">
        <f t="shared" si="19"/>
        <v>0</v>
      </c>
      <c r="AN15" s="18">
        <f t="shared" si="20"/>
        <v>0</v>
      </c>
      <c r="AO15" s="18">
        <f t="shared" si="21"/>
        <v>0</v>
      </c>
      <c r="AP15" s="16"/>
      <c r="AQ15" s="10"/>
    </row>
    <row r="16" spans="1:43" ht="18" customHeight="1">
      <c r="A16" s="3">
        <v>10</v>
      </c>
      <c r="B16" s="38"/>
      <c r="C16" s="52"/>
      <c r="D16" s="37"/>
      <c r="E16" s="45"/>
      <c r="F16" s="45"/>
      <c r="G16" s="45"/>
      <c r="H16" s="45"/>
      <c r="I16" s="45"/>
      <c r="J16" s="30">
        <f t="shared" si="0"/>
      </c>
      <c r="K16" s="46"/>
      <c r="L16" s="46"/>
      <c r="M16" s="46"/>
      <c r="N16" s="46"/>
      <c r="O16" s="46"/>
      <c r="P16" s="46"/>
      <c r="Q16" s="77">
        <f t="shared" si="1"/>
      </c>
      <c r="R16" s="77">
        <f t="shared" si="2"/>
      </c>
      <c r="S16" s="78">
        <f t="shared" si="3"/>
      </c>
      <c r="T16" s="48">
        <f t="shared" si="4"/>
      </c>
      <c r="U16" s="10"/>
      <c r="V16" s="10" t="e">
        <f t="shared" si="5"/>
        <v>#VALUE!</v>
      </c>
      <c r="W16" s="10"/>
      <c r="X16" s="15">
        <f t="shared" si="6"/>
        <v>0</v>
      </c>
      <c r="Y16" s="15">
        <f t="shared" si="7"/>
        <v>0</v>
      </c>
      <c r="Z16" s="15">
        <f t="shared" si="8"/>
        <v>0</v>
      </c>
      <c r="AA16" s="15">
        <f t="shared" si="9"/>
        <v>0</v>
      </c>
      <c r="AB16" s="15">
        <f t="shared" si="10"/>
        <v>0</v>
      </c>
      <c r="AC16" s="16">
        <f t="shared" si="11"/>
        <v>0</v>
      </c>
      <c r="AD16" s="16"/>
      <c r="AE16" s="15">
        <f t="shared" si="12"/>
        <v>0</v>
      </c>
      <c r="AF16" s="15">
        <f t="shared" si="13"/>
        <v>0</v>
      </c>
      <c r="AG16" s="15">
        <f t="shared" si="14"/>
        <v>0</v>
      </c>
      <c r="AH16" s="15">
        <f t="shared" si="15"/>
        <v>0</v>
      </c>
      <c r="AI16" s="15">
        <f t="shared" si="16"/>
        <v>0</v>
      </c>
      <c r="AJ16" s="16">
        <f t="shared" si="17"/>
        <v>0</v>
      </c>
      <c r="AK16" s="17"/>
      <c r="AL16" s="10">
        <f t="shared" si="18"/>
        <v>0</v>
      </c>
      <c r="AM16" s="10">
        <f t="shared" si="19"/>
        <v>0</v>
      </c>
      <c r="AN16" s="18">
        <f t="shared" si="20"/>
        <v>0</v>
      </c>
      <c r="AO16" s="18">
        <f t="shared" si="21"/>
        <v>0</v>
      </c>
      <c r="AP16" s="16"/>
      <c r="AQ16" s="10"/>
    </row>
    <row r="17" spans="1:43" ht="18" customHeight="1">
      <c r="A17" s="3">
        <v>11</v>
      </c>
      <c r="B17" s="41"/>
      <c r="C17" s="35"/>
      <c r="D17" s="37"/>
      <c r="E17" s="45"/>
      <c r="F17" s="45"/>
      <c r="G17" s="45"/>
      <c r="H17" s="45"/>
      <c r="I17" s="45"/>
      <c r="J17" s="30">
        <f t="shared" si="0"/>
      </c>
      <c r="K17" s="46"/>
      <c r="L17" s="46"/>
      <c r="M17" s="46"/>
      <c r="N17" s="46"/>
      <c r="O17" s="46"/>
      <c r="P17" s="46"/>
      <c r="Q17" s="77">
        <f t="shared" si="1"/>
      </c>
      <c r="R17" s="77">
        <f t="shared" si="2"/>
      </c>
      <c r="S17" s="78">
        <f t="shared" si="3"/>
      </c>
      <c r="T17" s="48">
        <f t="shared" si="4"/>
      </c>
      <c r="U17" s="10"/>
      <c r="V17" s="10" t="e">
        <f t="shared" si="5"/>
        <v>#VALUE!</v>
      </c>
      <c r="W17" s="20"/>
      <c r="X17" s="15">
        <f t="shared" si="6"/>
        <v>0</v>
      </c>
      <c r="Y17" s="15">
        <f t="shared" si="7"/>
        <v>0</v>
      </c>
      <c r="Z17" s="15">
        <f t="shared" si="8"/>
        <v>0</v>
      </c>
      <c r="AA17" s="15">
        <f t="shared" si="9"/>
        <v>0</v>
      </c>
      <c r="AB17" s="15">
        <f t="shared" si="10"/>
        <v>0</v>
      </c>
      <c r="AC17" s="15">
        <f t="shared" si="11"/>
        <v>0</v>
      </c>
      <c r="AD17" s="15"/>
      <c r="AE17" s="15">
        <f t="shared" si="12"/>
        <v>0</v>
      </c>
      <c r="AF17" s="15">
        <f t="shared" si="13"/>
        <v>0</v>
      </c>
      <c r="AG17" s="15">
        <f t="shared" si="14"/>
        <v>0</v>
      </c>
      <c r="AH17" s="15">
        <f t="shared" si="15"/>
        <v>0</v>
      </c>
      <c r="AI17" s="15">
        <f t="shared" si="16"/>
        <v>0</v>
      </c>
      <c r="AJ17" s="15">
        <f t="shared" si="17"/>
        <v>0</v>
      </c>
      <c r="AK17" s="21"/>
      <c r="AL17" s="10">
        <f t="shared" si="18"/>
        <v>0</v>
      </c>
      <c r="AM17" s="10">
        <f t="shared" si="19"/>
        <v>0</v>
      </c>
      <c r="AN17" s="18">
        <f t="shared" si="20"/>
        <v>0</v>
      </c>
      <c r="AO17" s="18">
        <f t="shared" si="21"/>
        <v>0</v>
      </c>
      <c r="AP17" s="16"/>
      <c r="AQ17" s="10"/>
    </row>
    <row r="18" spans="1:43" ht="18" customHeight="1">
      <c r="A18" s="3">
        <v>12</v>
      </c>
      <c r="B18" s="41"/>
      <c r="C18" s="35"/>
      <c r="D18" s="37"/>
      <c r="E18" s="45"/>
      <c r="F18" s="45"/>
      <c r="G18" s="45"/>
      <c r="H18" s="45"/>
      <c r="I18" s="45"/>
      <c r="J18" s="30">
        <f t="shared" si="0"/>
      </c>
      <c r="K18" s="46"/>
      <c r="L18" s="46"/>
      <c r="M18" s="46"/>
      <c r="N18" s="46"/>
      <c r="O18" s="46"/>
      <c r="P18" s="46"/>
      <c r="Q18" s="77">
        <f t="shared" si="1"/>
      </c>
      <c r="R18" s="77">
        <f t="shared" si="2"/>
      </c>
      <c r="S18" s="78">
        <f t="shared" si="3"/>
      </c>
      <c r="T18" s="48">
        <f t="shared" si="4"/>
      </c>
      <c r="U18" s="10"/>
      <c r="V18" s="10" t="e">
        <f t="shared" si="5"/>
        <v>#VALUE!</v>
      </c>
      <c r="W18" s="20"/>
      <c r="X18" s="15">
        <f t="shared" si="6"/>
        <v>0</v>
      </c>
      <c r="Y18" s="15">
        <f t="shared" si="7"/>
        <v>0</v>
      </c>
      <c r="Z18" s="15">
        <f t="shared" si="8"/>
        <v>0</v>
      </c>
      <c r="AA18" s="15">
        <f t="shared" si="9"/>
        <v>0</v>
      </c>
      <c r="AB18" s="15">
        <f t="shared" si="10"/>
        <v>0</v>
      </c>
      <c r="AC18" s="15">
        <f t="shared" si="11"/>
        <v>0</v>
      </c>
      <c r="AD18" s="15"/>
      <c r="AE18" s="15">
        <f t="shared" si="12"/>
        <v>0</v>
      </c>
      <c r="AF18" s="15">
        <f t="shared" si="13"/>
        <v>0</v>
      </c>
      <c r="AG18" s="15">
        <f t="shared" si="14"/>
        <v>0</v>
      </c>
      <c r="AH18" s="15">
        <f t="shared" si="15"/>
        <v>0</v>
      </c>
      <c r="AI18" s="15">
        <f t="shared" si="16"/>
        <v>0</v>
      </c>
      <c r="AJ18" s="15">
        <f t="shared" si="17"/>
        <v>0</v>
      </c>
      <c r="AK18" s="21"/>
      <c r="AL18" s="10">
        <f t="shared" si="18"/>
        <v>0</v>
      </c>
      <c r="AM18" s="10">
        <f t="shared" si="19"/>
        <v>0</v>
      </c>
      <c r="AN18" s="18">
        <f t="shared" si="20"/>
        <v>0</v>
      </c>
      <c r="AO18" s="18">
        <f t="shared" si="21"/>
        <v>0</v>
      </c>
      <c r="AP18" s="16"/>
      <c r="AQ18" s="10"/>
    </row>
    <row r="19" spans="1:43" ht="18" customHeight="1">
      <c r="A19" s="3">
        <v>13</v>
      </c>
      <c r="B19" s="38"/>
      <c r="C19" s="35"/>
      <c r="D19" s="37"/>
      <c r="E19" s="45"/>
      <c r="F19" s="45"/>
      <c r="G19" s="45"/>
      <c r="H19" s="45"/>
      <c r="I19" s="45"/>
      <c r="J19" s="30">
        <f t="shared" si="0"/>
      </c>
      <c r="K19" s="46"/>
      <c r="L19" s="46"/>
      <c r="M19" s="46"/>
      <c r="N19" s="46"/>
      <c r="O19" s="46"/>
      <c r="P19" s="46"/>
      <c r="Q19" s="77">
        <f t="shared" si="1"/>
      </c>
      <c r="R19" s="77">
        <f t="shared" si="2"/>
      </c>
      <c r="S19" s="78">
        <f t="shared" si="3"/>
      </c>
      <c r="T19" s="48">
        <f t="shared" si="4"/>
      </c>
      <c r="U19" s="10"/>
      <c r="V19" s="10" t="e">
        <f t="shared" si="5"/>
        <v>#VALUE!</v>
      </c>
      <c r="W19" s="10"/>
      <c r="X19" s="15">
        <f t="shared" si="6"/>
        <v>0</v>
      </c>
      <c r="Y19" s="15">
        <f t="shared" si="7"/>
        <v>0</v>
      </c>
      <c r="Z19" s="15">
        <f t="shared" si="8"/>
        <v>0</v>
      </c>
      <c r="AA19" s="15">
        <f t="shared" si="9"/>
        <v>0</v>
      </c>
      <c r="AB19" s="15">
        <f t="shared" si="10"/>
        <v>0</v>
      </c>
      <c r="AC19" s="16">
        <f t="shared" si="11"/>
        <v>0</v>
      </c>
      <c r="AD19" s="16"/>
      <c r="AE19" s="15">
        <f t="shared" si="12"/>
        <v>0</v>
      </c>
      <c r="AF19" s="15">
        <f t="shared" si="13"/>
        <v>0</v>
      </c>
      <c r="AG19" s="15">
        <f t="shared" si="14"/>
        <v>0</v>
      </c>
      <c r="AH19" s="15">
        <f t="shared" si="15"/>
        <v>0</v>
      </c>
      <c r="AI19" s="15">
        <f t="shared" si="16"/>
        <v>0</v>
      </c>
      <c r="AJ19" s="16">
        <f t="shared" si="17"/>
        <v>0</v>
      </c>
      <c r="AK19" s="17"/>
      <c r="AL19" s="10">
        <f t="shared" si="18"/>
        <v>0</v>
      </c>
      <c r="AM19" s="10">
        <f t="shared" si="19"/>
        <v>0</v>
      </c>
      <c r="AN19" s="18">
        <f t="shared" si="20"/>
        <v>0</v>
      </c>
      <c r="AO19" s="18">
        <f t="shared" si="21"/>
        <v>0</v>
      </c>
      <c r="AP19" s="16"/>
      <c r="AQ19" s="10"/>
    </row>
    <row r="20" spans="1:43" ht="18" customHeight="1">
      <c r="A20" s="3">
        <v>14</v>
      </c>
      <c r="B20" s="43"/>
      <c r="C20" s="53"/>
      <c r="D20" s="37"/>
      <c r="E20" s="45"/>
      <c r="F20" s="45"/>
      <c r="G20" s="45"/>
      <c r="H20" s="45"/>
      <c r="I20" s="45"/>
      <c r="J20" s="30">
        <f t="shared" si="0"/>
      </c>
      <c r="K20" s="46"/>
      <c r="L20" s="46"/>
      <c r="M20" s="46"/>
      <c r="N20" s="46"/>
      <c r="O20" s="46"/>
      <c r="P20" s="46"/>
      <c r="Q20" s="77">
        <f t="shared" si="1"/>
      </c>
      <c r="R20" s="77">
        <f t="shared" si="2"/>
      </c>
      <c r="S20" s="78">
        <f t="shared" si="3"/>
      </c>
      <c r="T20" s="48">
        <f t="shared" si="4"/>
      </c>
      <c r="U20" s="10"/>
      <c r="V20" s="10" t="e">
        <f t="shared" si="5"/>
        <v>#VALUE!</v>
      </c>
      <c r="W20" s="10"/>
      <c r="X20" s="15">
        <f t="shared" si="6"/>
        <v>0</v>
      </c>
      <c r="Y20" s="15">
        <f t="shared" si="7"/>
        <v>0</v>
      </c>
      <c r="Z20" s="15">
        <f t="shared" si="8"/>
        <v>0</v>
      </c>
      <c r="AA20" s="15">
        <f t="shared" si="9"/>
        <v>0</v>
      </c>
      <c r="AB20" s="15">
        <f t="shared" si="10"/>
        <v>0</v>
      </c>
      <c r="AC20" s="16">
        <f t="shared" si="11"/>
        <v>0</v>
      </c>
      <c r="AD20" s="16"/>
      <c r="AE20" s="15">
        <f t="shared" si="12"/>
        <v>0</v>
      </c>
      <c r="AF20" s="15">
        <f t="shared" si="13"/>
        <v>0</v>
      </c>
      <c r="AG20" s="15">
        <f t="shared" si="14"/>
        <v>0</v>
      </c>
      <c r="AH20" s="15">
        <f t="shared" si="15"/>
        <v>0</v>
      </c>
      <c r="AI20" s="15">
        <f t="shared" si="16"/>
        <v>0</v>
      </c>
      <c r="AJ20" s="16">
        <f t="shared" si="17"/>
        <v>0</v>
      </c>
      <c r="AK20" s="17"/>
      <c r="AL20" s="10">
        <f t="shared" si="18"/>
        <v>0</v>
      </c>
      <c r="AM20" s="10">
        <f t="shared" si="19"/>
        <v>0</v>
      </c>
      <c r="AN20" s="18">
        <f t="shared" si="20"/>
        <v>0</v>
      </c>
      <c r="AO20" s="18">
        <f t="shared" si="21"/>
        <v>0</v>
      </c>
      <c r="AP20" s="16"/>
      <c r="AQ20" s="10"/>
    </row>
    <row r="21" spans="1:43" ht="18" customHeight="1">
      <c r="A21" s="3">
        <v>15</v>
      </c>
      <c r="B21" s="43"/>
      <c r="C21" s="53"/>
      <c r="D21" s="37"/>
      <c r="E21" s="45"/>
      <c r="F21" s="45"/>
      <c r="G21" s="45"/>
      <c r="H21" s="45"/>
      <c r="I21" s="45"/>
      <c r="J21" s="30">
        <f t="shared" si="0"/>
      </c>
      <c r="K21" s="46"/>
      <c r="L21" s="46"/>
      <c r="M21" s="46"/>
      <c r="N21" s="46"/>
      <c r="O21" s="46"/>
      <c r="P21" s="46"/>
      <c r="Q21" s="77">
        <f t="shared" si="1"/>
      </c>
      <c r="R21" s="77">
        <f t="shared" si="2"/>
      </c>
      <c r="S21" s="78">
        <f t="shared" si="3"/>
      </c>
      <c r="T21" s="48">
        <f t="shared" si="4"/>
      </c>
      <c r="U21" s="10"/>
      <c r="V21" s="10" t="e">
        <f t="shared" si="5"/>
        <v>#VALUE!</v>
      </c>
      <c r="W21" s="10"/>
      <c r="X21" s="15">
        <f t="shared" si="6"/>
        <v>0</v>
      </c>
      <c r="Y21" s="15">
        <f t="shared" si="7"/>
        <v>0</v>
      </c>
      <c r="Z21" s="15">
        <f t="shared" si="8"/>
        <v>0</v>
      </c>
      <c r="AA21" s="15">
        <f t="shared" si="9"/>
        <v>0</v>
      </c>
      <c r="AB21" s="15">
        <f t="shared" si="10"/>
        <v>0</v>
      </c>
      <c r="AC21" s="16">
        <f t="shared" si="11"/>
        <v>0</v>
      </c>
      <c r="AD21" s="16"/>
      <c r="AE21" s="15">
        <f t="shared" si="12"/>
        <v>0</v>
      </c>
      <c r="AF21" s="15">
        <f t="shared" si="13"/>
        <v>0</v>
      </c>
      <c r="AG21" s="15">
        <f t="shared" si="14"/>
        <v>0</v>
      </c>
      <c r="AH21" s="15">
        <f t="shared" si="15"/>
        <v>0</v>
      </c>
      <c r="AI21" s="15">
        <f t="shared" si="16"/>
        <v>0</v>
      </c>
      <c r="AJ21" s="16">
        <f t="shared" si="17"/>
        <v>0</v>
      </c>
      <c r="AK21" s="17"/>
      <c r="AL21" s="10">
        <f t="shared" si="18"/>
        <v>0</v>
      </c>
      <c r="AM21" s="10">
        <f t="shared" si="19"/>
        <v>0</v>
      </c>
      <c r="AN21" s="18">
        <f t="shared" si="20"/>
        <v>0</v>
      </c>
      <c r="AO21" s="18">
        <f t="shared" si="21"/>
        <v>0</v>
      </c>
      <c r="AP21" s="16"/>
      <c r="AQ21" s="10"/>
    </row>
    <row r="22" spans="1:43" ht="18" customHeight="1">
      <c r="A22" s="3">
        <v>16</v>
      </c>
      <c r="B22" s="7"/>
      <c r="C22" s="8"/>
      <c r="D22" s="37"/>
      <c r="E22" s="45"/>
      <c r="F22" s="45"/>
      <c r="G22" s="45"/>
      <c r="H22" s="45"/>
      <c r="I22" s="45"/>
      <c r="J22" s="30">
        <f t="shared" si="0"/>
      </c>
      <c r="K22" s="46"/>
      <c r="L22" s="46"/>
      <c r="M22" s="46"/>
      <c r="N22" s="46"/>
      <c r="O22" s="46"/>
      <c r="P22" s="46"/>
      <c r="Q22" s="77">
        <f t="shared" si="1"/>
      </c>
      <c r="R22" s="77">
        <f t="shared" si="2"/>
      </c>
      <c r="S22" s="78">
        <f t="shared" si="3"/>
      </c>
      <c r="T22" s="48">
        <f t="shared" si="4"/>
      </c>
      <c r="U22" s="10"/>
      <c r="V22" s="10" t="e">
        <f t="shared" si="5"/>
        <v>#VALUE!</v>
      </c>
      <c r="W22" s="10"/>
      <c r="X22" s="15">
        <f t="shared" si="6"/>
        <v>0</v>
      </c>
      <c r="Y22" s="15">
        <f t="shared" si="7"/>
        <v>0</v>
      </c>
      <c r="Z22" s="15">
        <f t="shared" si="8"/>
        <v>0</v>
      </c>
      <c r="AA22" s="15">
        <f t="shared" si="9"/>
        <v>0</v>
      </c>
      <c r="AB22" s="15">
        <f t="shared" si="10"/>
        <v>0</v>
      </c>
      <c r="AC22" s="16">
        <f t="shared" si="11"/>
        <v>0</v>
      </c>
      <c r="AD22" s="16"/>
      <c r="AE22" s="15">
        <f t="shared" si="12"/>
        <v>0</v>
      </c>
      <c r="AF22" s="15">
        <f t="shared" si="13"/>
        <v>0</v>
      </c>
      <c r="AG22" s="15">
        <f t="shared" si="14"/>
        <v>0</v>
      </c>
      <c r="AH22" s="15">
        <f t="shared" si="15"/>
        <v>0</v>
      </c>
      <c r="AI22" s="15">
        <f t="shared" si="16"/>
        <v>0</v>
      </c>
      <c r="AJ22" s="16">
        <f t="shared" si="17"/>
        <v>0</v>
      </c>
      <c r="AK22" s="17"/>
      <c r="AL22" s="10">
        <f t="shared" si="18"/>
        <v>0</v>
      </c>
      <c r="AM22" s="10">
        <f t="shared" si="19"/>
        <v>0</v>
      </c>
      <c r="AN22" s="18">
        <f t="shared" si="20"/>
        <v>0</v>
      </c>
      <c r="AO22" s="18">
        <f t="shared" si="21"/>
        <v>0</v>
      </c>
      <c r="AP22" s="16"/>
      <c r="AQ22" s="10"/>
    </row>
    <row r="23" spans="1:43" ht="18" customHeight="1">
      <c r="A23" s="3">
        <v>17</v>
      </c>
      <c r="B23" s="7"/>
      <c r="C23" s="8"/>
      <c r="D23" s="37"/>
      <c r="E23" s="45"/>
      <c r="F23" s="45"/>
      <c r="G23" s="45"/>
      <c r="H23" s="45"/>
      <c r="I23" s="45"/>
      <c r="J23" s="30">
        <f t="shared" si="0"/>
      </c>
      <c r="K23" s="46"/>
      <c r="L23" s="46"/>
      <c r="M23" s="46"/>
      <c r="N23" s="46"/>
      <c r="O23" s="46"/>
      <c r="P23" s="46"/>
      <c r="Q23" s="77">
        <f t="shared" si="1"/>
      </c>
      <c r="R23" s="77">
        <f t="shared" si="2"/>
      </c>
      <c r="S23" s="78">
        <f t="shared" si="3"/>
      </c>
      <c r="T23" s="48">
        <f t="shared" si="4"/>
      </c>
      <c r="U23" s="10"/>
      <c r="V23" s="10" t="e">
        <f t="shared" si="5"/>
        <v>#VALUE!</v>
      </c>
      <c r="W23" s="10"/>
      <c r="X23" s="15">
        <f t="shared" si="6"/>
        <v>0</v>
      </c>
      <c r="Y23" s="15">
        <f t="shared" si="7"/>
        <v>0</v>
      </c>
      <c r="Z23" s="15">
        <f t="shared" si="8"/>
        <v>0</v>
      </c>
      <c r="AA23" s="15">
        <f t="shared" si="9"/>
        <v>0</v>
      </c>
      <c r="AB23" s="15">
        <f t="shared" si="10"/>
        <v>0</v>
      </c>
      <c r="AC23" s="16">
        <f t="shared" si="11"/>
        <v>0</v>
      </c>
      <c r="AD23" s="16"/>
      <c r="AE23" s="15">
        <f t="shared" si="12"/>
        <v>0</v>
      </c>
      <c r="AF23" s="15">
        <f t="shared" si="13"/>
        <v>0</v>
      </c>
      <c r="AG23" s="15">
        <f t="shared" si="14"/>
        <v>0</v>
      </c>
      <c r="AH23" s="15">
        <f t="shared" si="15"/>
        <v>0</v>
      </c>
      <c r="AI23" s="15">
        <f t="shared" si="16"/>
        <v>0</v>
      </c>
      <c r="AJ23" s="16">
        <f t="shared" si="17"/>
        <v>0</v>
      </c>
      <c r="AK23" s="17"/>
      <c r="AL23" s="10">
        <f t="shared" si="18"/>
        <v>0</v>
      </c>
      <c r="AM23" s="10">
        <f t="shared" si="19"/>
        <v>0</v>
      </c>
      <c r="AN23" s="18">
        <f t="shared" si="20"/>
        <v>0</v>
      </c>
      <c r="AO23" s="18">
        <f t="shared" si="21"/>
        <v>0</v>
      </c>
      <c r="AP23" s="16"/>
      <c r="AQ23" s="10"/>
    </row>
    <row r="24" spans="1:43" ht="18" customHeight="1">
      <c r="A24" s="3">
        <v>18</v>
      </c>
      <c r="B24" s="7"/>
      <c r="C24" s="8"/>
      <c r="D24" s="37"/>
      <c r="E24" s="45"/>
      <c r="F24" s="45"/>
      <c r="G24" s="45"/>
      <c r="H24" s="45"/>
      <c r="I24" s="45"/>
      <c r="J24" s="30">
        <f t="shared" si="0"/>
      </c>
      <c r="K24" s="46"/>
      <c r="L24" s="46"/>
      <c r="M24" s="46"/>
      <c r="N24" s="46"/>
      <c r="O24" s="46"/>
      <c r="P24" s="46"/>
      <c r="Q24" s="77">
        <f t="shared" si="1"/>
      </c>
      <c r="R24" s="77">
        <f t="shared" si="2"/>
      </c>
      <c r="S24" s="78">
        <f t="shared" si="3"/>
      </c>
      <c r="T24" s="48">
        <f t="shared" si="4"/>
      </c>
      <c r="U24" s="10"/>
      <c r="V24" s="10" t="e">
        <f t="shared" si="5"/>
        <v>#VALUE!</v>
      </c>
      <c r="W24" s="10"/>
      <c r="X24" s="15">
        <f t="shared" si="6"/>
        <v>0</v>
      </c>
      <c r="Y24" s="15">
        <f t="shared" si="7"/>
        <v>0</v>
      </c>
      <c r="Z24" s="15">
        <f t="shared" si="8"/>
        <v>0</v>
      </c>
      <c r="AA24" s="15">
        <f t="shared" si="9"/>
        <v>0</v>
      </c>
      <c r="AB24" s="15">
        <f t="shared" si="10"/>
        <v>0</v>
      </c>
      <c r="AC24" s="16">
        <f t="shared" si="11"/>
        <v>0</v>
      </c>
      <c r="AD24" s="16"/>
      <c r="AE24" s="15">
        <f t="shared" si="12"/>
        <v>0</v>
      </c>
      <c r="AF24" s="15">
        <f t="shared" si="13"/>
        <v>0</v>
      </c>
      <c r="AG24" s="15">
        <f t="shared" si="14"/>
        <v>0</v>
      </c>
      <c r="AH24" s="15">
        <f t="shared" si="15"/>
        <v>0</v>
      </c>
      <c r="AI24" s="15">
        <f t="shared" si="16"/>
        <v>0</v>
      </c>
      <c r="AJ24" s="16">
        <f t="shared" si="17"/>
        <v>0</v>
      </c>
      <c r="AK24" s="17"/>
      <c r="AL24" s="10">
        <f t="shared" si="18"/>
        <v>0</v>
      </c>
      <c r="AM24" s="10">
        <f t="shared" si="19"/>
        <v>0</v>
      </c>
      <c r="AN24" s="18">
        <f t="shared" si="20"/>
        <v>0</v>
      </c>
      <c r="AO24" s="18">
        <f t="shared" si="21"/>
        <v>0</v>
      </c>
      <c r="AP24" s="16"/>
      <c r="AQ24" s="10"/>
    </row>
    <row r="25" spans="1:43" ht="18" customHeight="1">
      <c r="A25" s="3">
        <v>19</v>
      </c>
      <c r="B25" s="7"/>
      <c r="C25" s="8"/>
      <c r="D25" s="37"/>
      <c r="E25" s="45"/>
      <c r="F25" s="45"/>
      <c r="G25" s="45"/>
      <c r="H25" s="45"/>
      <c r="I25" s="45"/>
      <c r="J25" s="30">
        <f t="shared" si="0"/>
      </c>
      <c r="K25" s="46"/>
      <c r="L25" s="46"/>
      <c r="M25" s="46"/>
      <c r="N25" s="46"/>
      <c r="O25" s="46"/>
      <c r="P25" s="46"/>
      <c r="Q25" s="77">
        <f t="shared" si="1"/>
      </c>
      <c r="R25" s="77">
        <f t="shared" si="2"/>
      </c>
      <c r="S25" s="78">
        <f t="shared" si="3"/>
      </c>
      <c r="T25" s="48">
        <f t="shared" si="4"/>
      </c>
      <c r="U25" s="10"/>
      <c r="V25" s="10" t="e">
        <f t="shared" si="5"/>
        <v>#VALUE!</v>
      </c>
      <c r="W25" s="10"/>
      <c r="X25" s="15">
        <f t="shared" si="6"/>
        <v>0</v>
      </c>
      <c r="Y25" s="15">
        <f t="shared" si="7"/>
        <v>0</v>
      </c>
      <c r="Z25" s="15">
        <f t="shared" si="8"/>
        <v>0</v>
      </c>
      <c r="AA25" s="15">
        <f t="shared" si="9"/>
        <v>0</v>
      </c>
      <c r="AB25" s="15">
        <f t="shared" si="10"/>
        <v>0</v>
      </c>
      <c r="AC25" s="16">
        <f t="shared" si="11"/>
        <v>0</v>
      </c>
      <c r="AD25" s="16"/>
      <c r="AE25" s="15">
        <f t="shared" si="12"/>
        <v>0</v>
      </c>
      <c r="AF25" s="15">
        <f t="shared" si="13"/>
        <v>0</v>
      </c>
      <c r="AG25" s="15">
        <f t="shared" si="14"/>
        <v>0</v>
      </c>
      <c r="AH25" s="15">
        <f t="shared" si="15"/>
        <v>0</v>
      </c>
      <c r="AI25" s="15">
        <f t="shared" si="16"/>
        <v>0</v>
      </c>
      <c r="AJ25" s="16">
        <f t="shared" si="17"/>
        <v>0</v>
      </c>
      <c r="AK25" s="17"/>
      <c r="AL25" s="10">
        <f t="shared" si="18"/>
        <v>0</v>
      </c>
      <c r="AM25" s="10">
        <f t="shared" si="19"/>
        <v>0</v>
      </c>
      <c r="AN25" s="18">
        <f t="shared" si="20"/>
        <v>0</v>
      </c>
      <c r="AO25" s="18">
        <f t="shared" si="21"/>
        <v>0</v>
      </c>
      <c r="AP25" s="16"/>
      <c r="AQ25" s="10"/>
    </row>
    <row r="26" spans="1:43" ht="18" customHeight="1">
      <c r="A26" s="3">
        <v>20</v>
      </c>
      <c r="B26" s="7"/>
      <c r="C26" s="8"/>
      <c r="D26" s="37"/>
      <c r="E26" s="45"/>
      <c r="F26" s="45"/>
      <c r="G26" s="45"/>
      <c r="H26" s="45"/>
      <c r="I26" s="45"/>
      <c r="J26" s="30">
        <f t="shared" si="0"/>
      </c>
      <c r="K26" s="46"/>
      <c r="L26" s="46"/>
      <c r="M26" s="46"/>
      <c r="N26" s="46"/>
      <c r="O26" s="46"/>
      <c r="P26" s="46"/>
      <c r="Q26" s="77">
        <f t="shared" si="1"/>
      </c>
      <c r="R26" s="77">
        <f t="shared" si="2"/>
      </c>
      <c r="S26" s="78">
        <f t="shared" si="3"/>
      </c>
      <c r="T26" s="48">
        <f t="shared" si="4"/>
      </c>
      <c r="U26" s="10"/>
      <c r="V26" s="10" t="e">
        <f t="shared" si="5"/>
        <v>#VALUE!</v>
      </c>
      <c r="W26" s="10"/>
      <c r="X26" s="15">
        <f t="shared" si="6"/>
        <v>0</v>
      </c>
      <c r="Y26" s="15">
        <f t="shared" si="7"/>
        <v>0</v>
      </c>
      <c r="Z26" s="15">
        <f t="shared" si="8"/>
        <v>0</v>
      </c>
      <c r="AA26" s="15">
        <f t="shared" si="9"/>
        <v>0</v>
      </c>
      <c r="AB26" s="15">
        <f t="shared" si="10"/>
        <v>0</v>
      </c>
      <c r="AC26" s="16">
        <f t="shared" si="11"/>
        <v>0</v>
      </c>
      <c r="AD26" s="16"/>
      <c r="AE26" s="15">
        <f t="shared" si="12"/>
        <v>0</v>
      </c>
      <c r="AF26" s="15">
        <f t="shared" si="13"/>
        <v>0</v>
      </c>
      <c r="AG26" s="15">
        <f t="shared" si="14"/>
        <v>0</v>
      </c>
      <c r="AH26" s="15">
        <f t="shared" si="15"/>
        <v>0</v>
      </c>
      <c r="AI26" s="15">
        <f t="shared" si="16"/>
        <v>0</v>
      </c>
      <c r="AJ26" s="16">
        <f t="shared" si="17"/>
        <v>0</v>
      </c>
      <c r="AK26" s="17"/>
      <c r="AL26" s="10">
        <f t="shared" si="18"/>
        <v>0</v>
      </c>
      <c r="AM26" s="10">
        <f t="shared" si="19"/>
        <v>0</v>
      </c>
      <c r="AN26" s="18">
        <f t="shared" si="20"/>
        <v>0</v>
      </c>
      <c r="AO26" s="18">
        <f t="shared" si="21"/>
        <v>0</v>
      </c>
      <c r="AP26" s="16"/>
      <c r="AQ26" s="10"/>
    </row>
    <row r="27" spans="1:43" ht="18" customHeight="1">
      <c r="A27" s="3">
        <v>21</v>
      </c>
      <c r="B27" s="7"/>
      <c r="C27" s="8"/>
      <c r="D27" s="37"/>
      <c r="E27" s="45"/>
      <c r="F27" s="45"/>
      <c r="G27" s="45"/>
      <c r="H27" s="45"/>
      <c r="I27" s="45"/>
      <c r="J27" s="30">
        <f t="shared" si="0"/>
      </c>
      <c r="K27" s="46"/>
      <c r="L27" s="46"/>
      <c r="M27" s="46"/>
      <c r="N27" s="46"/>
      <c r="O27" s="46"/>
      <c r="P27" s="46"/>
      <c r="Q27" s="77">
        <f t="shared" si="1"/>
      </c>
      <c r="R27" s="77">
        <f t="shared" si="2"/>
      </c>
      <c r="S27" s="78">
        <f t="shared" si="3"/>
      </c>
      <c r="T27" s="48">
        <f t="shared" si="4"/>
      </c>
      <c r="U27" s="10"/>
      <c r="V27" s="10" t="e">
        <f t="shared" si="5"/>
        <v>#VALUE!</v>
      </c>
      <c r="W27" s="10"/>
      <c r="X27" s="15">
        <f t="shared" si="6"/>
        <v>0</v>
      </c>
      <c r="Y27" s="15">
        <f t="shared" si="7"/>
        <v>0</v>
      </c>
      <c r="Z27" s="15">
        <f t="shared" si="8"/>
        <v>0</v>
      </c>
      <c r="AA27" s="15">
        <f t="shared" si="9"/>
        <v>0</v>
      </c>
      <c r="AB27" s="15">
        <f t="shared" si="10"/>
        <v>0</v>
      </c>
      <c r="AC27" s="16">
        <f t="shared" si="11"/>
        <v>0</v>
      </c>
      <c r="AD27" s="16"/>
      <c r="AE27" s="15">
        <f t="shared" si="12"/>
        <v>0</v>
      </c>
      <c r="AF27" s="15">
        <f t="shared" si="13"/>
        <v>0</v>
      </c>
      <c r="AG27" s="15">
        <f t="shared" si="14"/>
        <v>0</v>
      </c>
      <c r="AH27" s="15">
        <f t="shared" si="15"/>
        <v>0</v>
      </c>
      <c r="AI27" s="15">
        <f t="shared" si="16"/>
        <v>0</v>
      </c>
      <c r="AJ27" s="16">
        <f t="shared" si="17"/>
        <v>0</v>
      </c>
      <c r="AK27" s="17"/>
      <c r="AL27" s="10">
        <f t="shared" si="18"/>
        <v>0</v>
      </c>
      <c r="AM27" s="10">
        <f t="shared" si="19"/>
        <v>0</v>
      </c>
      <c r="AN27" s="18">
        <f t="shared" si="20"/>
        <v>0</v>
      </c>
      <c r="AO27" s="18">
        <f t="shared" si="21"/>
        <v>0</v>
      </c>
      <c r="AP27" s="16"/>
      <c r="AQ27" s="10"/>
    </row>
    <row r="28" spans="1:43" ht="18" customHeight="1">
      <c r="A28" s="3">
        <v>22</v>
      </c>
      <c r="B28" s="7"/>
      <c r="C28" s="8"/>
      <c r="D28" s="37"/>
      <c r="E28" s="45"/>
      <c r="F28" s="45"/>
      <c r="G28" s="45"/>
      <c r="H28" s="45"/>
      <c r="I28" s="45"/>
      <c r="J28" s="30">
        <f t="shared" si="0"/>
      </c>
      <c r="K28" s="46"/>
      <c r="L28" s="46"/>
      <c r="M28" s="46"/>
      <c r="N28" s="46"/>
      <c r="O28" s="46"/>
      <c r="P28" s="46"/>
      <c r="Q28" s="77">
        <f t="shared" si="1"/>
      </c>
      <c r="R28" s="77">
        <f t="shared" si="2"/>
      </c>
      <c r="S28" s="78">
        <f t="shared" si="3"/>
      </c>
      <c r="T28" s="48">
        <f t="shared" si="4"/>
      </c>
      <c r="U28" s="10"/>
      <c r="V28" s="10" t="e">
        <f t="shared" si="5"/>
        <v>#VALUE!</v>
      </c>
      <c r="W28" s="10"/>
      <c r="X28" s="15">
        <f t="shared" si="6"/>
        <v>0</v>
      </c>
      <c r="Y28" s="15">
        <f t="shared" si="7"/>
        <v>0</v>
      </c>
      <c r="Z28" s="15">
        <f t="shared" si="8"/>
        <v>0</v>
      </c>
      <c r="AA28" s="15">
        <f t="shared" si="9"/>
        <v>0</v>
      </c>
      <c r="AB28" s="15">
        <f t="shared" si="10"/>
        <v>0</v>
      </c>
      <c r="AC28" s="16">
        <f t="shared" si="11"/>
        <v>0</v>
      </c>
      <c r="AD28" s="16"/>
      <c r="AE28" s="15">
        <f t="shared" si="12"/>
        <v>0</v>
      </c>
      <c r="AF28" s="15">
        <f t="shared" si="13"/>
        <v>0</v>
      </c>
      <c r="AG28" s="15">
        <f t="shared" si="14"/>
        <v>0</v>
      </c>
      <c r="AH28" s="15">
        <f t="shared" si="15"/>
        <v>0</v>
      </c>
      <c r="AI28" s="15">
        <f t="shared" si="16"/>
        <v>0</v>
      </c>
      <c r="AJ28" s="16">
        <f t="shared" si="17"/>
        <v>0</v>
      </c>
      <c r="AK28" s="17"/>
      <c r="AL28" s="10">
        <f t="shared" si="18"/>
        <v>0</v>
      </c>
      <c r="AM28" s="10">
        <f t="shared" si="19"/>
        <v>0</v>
      </c>
      <c r="AN28" s="18">
        <f t="shared" si="20"/>
        <v>0</v>
      </c>
      <c r="AO28" s="18">
        <f t="shared" si="21"/>
        <v>0</v>
      </c>
      <c r="AP28" s="16"/>
      <c r="AQ28" s="10"/>
    </row>
    <row r="29" spans="1:43" ht="18" customHeight="1">
      <c r="A29" s="3">
        <v>23</v>
      </c>
      <c r="B29" s="7"/>
      <c r="C29" s="8"/>
      <c r="D29" s="37"/>
      <c r="E29" s="45"/>
      <c r="F29" s="45"/>
      <c r="G29" s="45"/>
      <c r="H29" s="45"/>
      <c r="I29" s="45"/>
      <c r="J29" s="30">
        <f t="shared" si="0"/>
      </c>
      <c r="K29" s="46"/>
      <c r="L29" s="46"/>
      <c r="M29" s="46"/>
      <c r="N29" s="46"/>
      <c r="O29" s="46"/>
      <c r="P29" s="46"/>
      <c r="Q29" s="77">
        <f t="shared" si="1"/>
      </c>
      <c r="R29" s="77">
        <f t="shared" si="2"/>
      </c>
      <c r="S29" s="78">
        <f t="shared" si="3"/>
      </c>
      <c r="T29" s="48">
        <f t="shared" si="4"/>
      </c>
      <c r="U29" s="10"/>
      <c r="V29" s="10" t="e">
        <f t="shared" si="5"/>
        <v>#VALUE!</v>
      </c>
      <c r="W29" s="10"/>
      <c r="X29" s="15">
        <f t="shared" si="6"/>
        <v>0</v>
      </c>
      <c r="Y29" s="15">
        <f t="shared" si="7"/>
        <v>0</v>
      </c>
      <c r="Z29" s="15">
        <f t="shared" si="8"/>
        <v>0</v>
      </c>
      <c r="AA29" s="15">
        <f t="shared" si="9"/>
        <v>0</v>
      </c>
      <c r="AB29" s="15">
        <f t="shared" si="10"/>
        <v>0</v>
      </c>
      <c r="AC29" s="16">
        <f t="shared" si="11"/>
        <v>0</v>
      </c>
      <c r="AD29" s="16"/>
      <c r="AE29" s="15">
        <f t="shared" si="12"/>
        <v>0</v>
      </c>
      <c r="AF29" s="15">
        <f t="shared" si="13"/>
        <v>0</v>
      </c>
      <c r="AG29" s="15">
        <f t="shared" si="14"/>
        <v>0</v>
      </c>
      <c r="AH29" s="15">
        <f t="shared" si="15"/>
        <v>0</v>
      </c>
      <c r="AI29" s="15">
        <f t="shared" si="16"/>
        <v>0</v>
      </c>
      <c r="AJ29" s="16">
        <f t="shared" si="17"/>
        <v>0</v>
      </c>
      <c r="AK29" s="17"/>
      <c r="AL29" s="10">
        <f t="shared" si="18"/>
        <v>0</v>
      </c>
      <c r="AM29" s="10">
        <f t="shared" si="19"/>
        <v>0</v>
      </c>
      <c r="AN29" s="18">
        <f t="shared" si="20"/>
        <v>0</v>
      </c>
      <c r="AO29" s="18">
        <f t="shared" si="21"/>
        <v>0</v>
      </c>
      <c r="AP29" s="16"/>
      <c r="AQ29" s="10"/>
    </row>
    <row r="30" spans="1:41" ht="18" customHeight="1">
      <c r="A30" s="3">
        <v>24</v>
      </c>
      <c r="B30" s="7"/>
      <c r="C30" s="8"/>
      <c r="D30" s="37"/>
      <c r="E30" s="45"/>
      <c r="F30" s="45"/>
      <c r="G30" s="45"/>
      <c r="H30" s="45"/>
      <c r="I30" s="45"/>
      <c r="J30" s="30">
        <f t="shared" si="0"/>
      </c>
      <c r="K30" s="46"/>
      <c r="L30" s="46"/>
      <c r="M30" s="46"/>
      <c r="N30" s="46"/>
      <c r="O30" s="46"/>
      <c r="P30" s="46"/>
      <c r="Q30" s="77">
        <f t="shared" si="1"/>
      </c>
      <c r="R30" s="77">
        <f t="shared" si="2"/>
      </c>
      <c r="S30" s="78">
        <f t="shared" si="3"/>
      </c>
      <c r="T30" s="48">
        <f t="shared" si="4"/>
      </c>
      <c r="V30" s="10" t="e">
        <f t="shared" si="5"/>
        <v>#VALUE!</v>
      </c>
      <c r="X30" s="15">
        <f t="shared" si="6"/>
        <v>0</v>
      </c>
      <c r="Y30" s="15">
        <f t="shared" si="7"/>
        <v>0</v>
      </c>
      <c r="Z30" s="15">
        <f t="shared" si="8"/>
        <v>0</v>
      </c>
      <c r="AA30" s="15">
        <f t="shared" si="9"/>
        <v>0</v>
      </c>
      <c r="AB30" s="15">
        <f t="shared" si="10"/>
        <v>0</v>
      </c>
      <c r="AC30" s="16">
        <f t="shared" si="11"/>
        <v>0</v>
      </c>
      <c r="AD30" s="16"/>
      <c r="AE30" s="15">
        <f t="shared" si="12"/>
        <v>0</v>
      </c>
      <c r="AF30" s="15">
        <f t="shared" si="13"/>
        <v>0</v>
      </c>
      <c r="AG30" s="15">
        <f t="shared" si="14"/>
        <v>0</v>
      </c>
      <c r="AH30" s="15">
        <f t="shared" si="15"/>
        <v>0</v>
      </c>
      <c r="AI30" s="15">
        <f t="shared" si="16"/>
        <v>0</v>
      </c>
      <c r="AJ30" s="16">
        <f t="shared" si="17"/>
        <v>0</v>
      </c>
      <c r="AK30" s="17"/>
      <c r="AL30" s="10">
        <f t="shared" si="18"/>
        <v>0</v>
      </c>
      <c r="AM30" s="10">
        <f t="shared" si="19"/>
        <v>0</v>
      </c>
      <c r="AN30" s="18">
        <f t="shared" si="20"/>
        <v>0</v>
      </c>
      <c r="AO30" s="18">
        <f t="shared" si="21"/>
        <v>0</v>
      </c>
    </row>
    <row r="31" spans="1:41" ht="18" customHeight="1">
      <c r="A31" s="3">
        <v>25</v>
      </c>
      <c r="B31" s="7"/>
      <c r="C31" s="8"/>
      <c r="D31" s="37"/>
      <c r="E31" s="45"/>
      <c r="F31" s="45"/>
      <c r="G31" s="45"/>
      <c r="H31" s="45"/>
      <c r="I31" s="45"/>
      <c r="J31" s="30">
        <f t="shared" si="0"/>
      </c>
      <c r="K31" s="46"/>
      <c r="L31" s="46"/>
      <c r="M31" s="46"/>
      <c r="N31" s="46"/>
      <c r="O31" s="46"/>
      <c r="P31" s="46"/>
      <c r="Q31" s="77">
        <f t="shared" si="1"/>
      </c>
      <c r="R31" s="77">
        <f t="shared" si="2"/>
      </c>
      <c r="S31" s="78">
        <f t="shared" si="3"/>
      </c>
      <c r="T31" s="48">
        <f t="shared" si="4"/>
      </c>
      <c r="V31" s="10" t="e">
        <f t="shared" si="5"/>
        <v>#VALUE!</v>
      </c>
      <c r="X31" s="15">
        <f t="shared" si="6"/>
        <v>0</v>
      </c>
      <c r="Y31" s="15">
        <f t="shared" si="7"/>
        <v>0</v>
      </c>
      <c r="Z31" s="15">
        <f t="shared" si="8"/>
        <v>0</v>
      </c>
      <c r="AA31" s="15">
        <f t="shared" si="9"/>
        <v>0</v>
      </c>
      <c r="AB31" s="15">
        <f t="shared" si="10"/>
        <v>0</v>
      </c>
      <c r="AC31" s="16">
        <f t="shared" si="11"/>
        <v>0</v>
      </c>
      <c r="AD31" s="16"/>
      <c r="AE31" s="15">
        <f t="shared" si="12"/>
        <v>0</v>
      </c>
      <c r="AF31" s="15">
        <f t="shared" si="13"/>
        <v>0</v>
      </c>
      <c r="AG31" s="15">
        <f t="shared" si="14"/>
        <v>0</v>
      </c>
      <c r="AH31" s="15">
        <f t="shared" si="15"/>
        <v>0</v>
      </c>
      <c r="AI31" s="15">
        <f t="shared" si="16"/>
        <v>0</v>
      </c>
      <c r="AJ31" s="16">
        <f t="shared" si="17"/>
        <v>0</v>
      </c>
      <c r="AK31" s="17"/>
      <c r="AL31" s="10">
        <f t="shared" si="18"/>
        <v>0</v>
      </c>
      <c r="AM31" s="10">
        <f t="shared" si="19"/>
        <v>0</v>
      </c>
      <c r="AN31" s="18">
        <f t="shared" si="20"/>
        <v>0</v>
      </c>
      <c r="AO31" s="18">
        <f t="shared" si="21"/>
        <v>0</v>
      </c>
    </row>
    <row r="32" spans="1:41" ht="18" customHeight="1">
      <c r="A32" s="3">
        <v>26</v>
      </c>
      <c r="B32" s="7"/>
      <c r="C32" s="8"/>
      <c r="D32" s="37"/>
      <c r="E32" s="45"/>
      <c r="F32" s="45"/>
      <c r="G32" s="45"/>
      <c r="H32" s="45"/>
      <c r="I32" s="45"/>
      <c r="J32" s="30">
        <f t="shared" si="0"/>
      </c>
      <c r="K32" s="46"/>
      <c r="L32" s="46"/>
      <c r="M32" s="46"/>
      <c r="N32" s="46"/>
      <c r="O32" s="46"/>
      <c r="P32" s="46"/>
      <c r="Q32" s="77">
        <f t="shared" si="1"/>
      </c>
      <c r="R32" s="77">
        <f t="shared" si="2"/>
      </c>
      <c r="S32" s="78">
        <f t="shared" si="3"/>
      </c>
      <c r="T32" s="48">
        <f t="shared" si="4"/>
      </c>
      <c r="V32" s="10" t="e">
        <f t="shared" si="5"/>
        <v>#VALUE!</v>
      </c>
      <c r="X32" s="15">
        <f t="shared" si="6"/>
        <v>0</v>
      </c>
      <c r="Y32" s="15">
        <f t="shared" si="7"/>
        <v>0</v>
      </c>
      <c r="Z32" s="15">
        <f t="shared" si="8"/>
        <v>0</v>
      </c>
      <c r="AA32" s="15">
        <f t="shared" si="9"/>
        <v>0</v>
      </c>
      <c r="AB32" s="15">
        <f t="shared" si="10"/>
        <v>0</v>
      </c>
      <c r="AC32" s="16">
        <f t="shared" si="11"/>
        <v>0</v>
      </c>
      <c r="AD32" s="16"/>
      <c r="AE32" s="15">
        <f t="shared" si="12"/>
        <v>0</v>
      </c>
      <c r="AF32" s="15">
        <f t="shared" si="13"/>
        <v>0</v>
      </c>
      <c r="AG32" s="15">
        <f t="shared" si="14"/>
        <v>0</v>
      </c>
      <c r="AH32" s="15">
        <f t="shared" si="15"/>
        <v>0</v>
      </c>
      <c r="AI32" s="15">
        <f t="shared" si="16"/>
        <v>0</v>
      </c>
      <c r="AJ32" s="16">
        <f t="shared" si="17"/>
        <v>0</v>
      </c>
      <c r="AK32" s="17"/>
      <c r="AL32" s="10">
        <f t="shared" si="18"/>
        <v>0</v>
      </c>
      <c r="AM32" s="10">
        <f t="shared" si="19"/>
        <v>0</v>
      </c>
      <c r="AN32" s="18">
        <f t="shared" si="20"/>
        <v>0</v>
      </c>
      <c r="AO32" s="18">
        <f t="shared" si="21"/>
        <v>0</v>
      </c>
    </row>
    <row r="33" spans="1:41" ht="18" customHeight="1">
      <c r="A33" s="3">
        <v>27</v>
      </c>
      <c r="B33" s="7"/>
      <c r="C33" s="8"/>
      <c r="D33" s="37"/>
      <c r="E33" s="45"/>
      <c r="F33" s="45"/>
      <c r="G33" s="45"/>
      <c r="H33" s="45"/>
      <c r="I33" s="45"/>
      <c r="J33" s="30">
        <f t="shared" si="0"/>
      </c>
      <c r="K33" s="46"/>
      <c r="L33" s="46"/>
      <c r="M33" s="46"/>
      <c r="N33" s="46"/>
      <c r="O33" s="46"/>
      <c r="P33" s="46"/>
      <c r="Q33" s="77">
        <f t="shared" si="1"/>
      </c>
      <c r="R33" s="77">
        <f t="shared" si="2"/>
      </c>
      <c r="S33" s="78">
        <f t="shared" si="3"/>
      </c>
      <c r="T33" s="48">
        <f t="shared" si="4"/>
      </c>
      <c r="V33" s="10" t="e">
        <f t="shared" si="5"/>
        <v>#VALUE!</v>
      </c>
      <c r="X33" s="15">
        <f t="shared" si="6"/>
        <v>0</v>
      </c>
      <c r="Y33" s="15">
        <f t="shared" si="7"/>
        <v>0</v>
      </c>
      <c r="Z33" s="15">
        <f t="shared" si="8"/>
        <v>0</v>
      </c>
      <c r="AA33" s="15">
        <f t="shared" si="9"/>
        <v>0</v>
      </c>
      <c r="AB33" s="15">
        <f t="shared" si="10"/>
        <v>0</v>
      </c>
      <c r="AC33" s="16">
        <f t="shared" si="11"/>
        <v>0</v>
      </c>
      <c r="AD33" s="16"/>
      <c r="AE33" s="15">
        <f t="shared" si="12"/>
        <v>0</v>
      </c>
      <c r="AF33" s="15">
        <f t="shared" si="13"/>
        <v>0</v>
      </c>
      <c r="AG33" s="15">
        <f t="shared" si="14"/>
        <v>0</v>
      </c>
      <c r="AH33" s="15">
        <f t="shared" si="15"/>
        <v>0</v>
      </c>
      <c r="AI33" s="15">
        <f t="shared" si="16"/>
        <v>0</v>
      </c>
      <c r="AJ33" s="16">
        <f t="shared" si="17"/>
        <v>0</v>
      </c>
      <c r="AK33" s="17"/>
      <c r="AL33" s="10">
        <f t="shared" si="18"/>
        <v>0</v>
      </c>
      <c r="AM33" s="10">
        <f t="shared" si="19"/>
        <v>0</v>
      </c>
      <c r="AN33" s="18">
        <f t="shared" si="20"/>
        <v>0</v>
      </c>
      <c r="AO33" s="18">
        <f t="shared" si="21"/>
        <v>0</v>
      </c>
    </row>
    <row r="34" spans="1:41" ht="18" customHeight="1">
      <c r="A34" s="3">
        <v>28</v>
      </c>
      <c r="B34" s="7"/>
      <c r="C34" s="8"/>
      <c r="D34" s="37"/>
      <c r="E34" s="45"/>
      <c r="F34" s="45"/>
      <c r="G34" s="45"/>
      <c r="H34" s="45"/>
      <c r="I34" s="45"/>
      <c r="J34" s="30">
        <f t="shared" si="0"/>
      </c>
      <c r="K34" s="46"/>
      <c r="L34" s="46"/>
      <c r="M34" s="46"/>
      <c r="N34" s="46"/>
      <c r="O34" s="46"/>
      <c r="P34" s="46"/>
      <c r="Q34" s="77">
        <f t="shared" si="1"/>
      </c>
      <c r="R34" s="77">
        <f t="shared" si="2"/>
      </c>
      <c r="S34" s="78">
        <f t="shared" si="3"/>
      </c>
      <c r="T34" s="48">
        <f t="shared" si="4"/>
      </c>
      <c r="V34" s="10" t="e">
        <f t="shared" si="5"/>
        <v>#VALUE!</v>
      </c>
      <c r="X34" s="15">
        <f t="shared" si="6"/>
        <v>0</v>
      </c>
      <c r="Y34" s="15">
        <f t="shared" si="7"/>
        <v>0</v>
      </c>
      <c r="Z34" s="15">
        <f t="shared" si="8"/>
        <v>0</v>
      </c>
      <c r="AA34" s="15">
        <f t="shared" si="9"/>
        <v>0</v>
      </c>
      <c r="AB34" s="15">
        <f t="shared" si="10"/>
        <v>0</v>
      </c>
      <c r="AC34" s="16">
        <f t="shared" si="11"/>
        <v>0</v>
      </c>
      <c r="AD34" s="16"/>
      <c r="AE34" s="15">
        <f t="shared" si="12"/>
        <v>0</v>
      </c>
      <c r="AF34" s="15">
        <f t="shared" si="13"/>
        <v>0</v>
      </c>
      <c r="AG34" s="15">
        <f t="shared" si="14"/>
        <v>0</v>
      </c>
      <c r="AH34" s="15">
        <f t="shared" si="15"/>
        <v>0</v>
      </c>
      <c r="AI34" s="15">
        <f t="shared" si="16"/>
        <v>0</v>
      </c>
      <c r="AJ34" s="16">
        <f t="shared" si="17"/>
        <v>0</v>
      </c>
      <c r="AK34" s="17"/>
      <c r="AL34" s="10">
        <f t="shared" si="18"/>
        <v>0</v>
      </c>
      <c r="AM34" s="10">
        <f t="shared" si="19"/>
        <v>0</v>
      </c>
      <c r="AN34" s="18">
        <f t="shared" si="20"/>
        <v>0</v>
      </c>
      <c r="AO34" s="18">
        <f t="shared" si="21"/>
        <v>0</v>
      </c>
    </row>
    <row r="35" spans="1:41" ht="18" customHeight="1">
      <c r="A35" s="3">
        <v>29</v>
      </c>
      <c r="B35" s="7"/>
      <c r="C35" s="8"/>
      <c r="D35" s="37"/>
      <c r="E35" s="45"/>
      <c r="F35" s="45"/>
      <c r="G35" s="45"/>
      <c r="H35" s="45"/>
      <c r="I35" s="45"/>
      <c r="J35" s="30">
        <f t="shared" si="0"/>
      </c>
      <c r="K35" s="46"/>
      <c r="L35" s="46"/>
      <c r="M35" s="46"/>
      <c r="N35" s="46"/>
      <c r="O35" s="46"/>
      <c r="P35" s="46"/>
      <c r="Q35" s="77">
        <f t="shared" si="1"/>
      </c>
      <c r="R35" s="77">
        <f t="shared" si="2"/>
      </c>
      <c r="S35" s="78">
        <f t="shared" si="3"/>
      </c>
      <c r="T35" s="48">
        <f t="shared" si="4"/>
      </c>
      <c r="V35" s="10" t="e">
        <f t="shared" si="5"/>
        <v>#VALUE!</v>
      </c>
      <c r="X35" s="15">
        <f t="shared" si="6"/>
        <v>0</v>
      </c>
      <c r="Y35" s="15">
        <f t="shared" si="7"/>
        <v>0</v>
      </c>
      <c r="Z35" s="15">
        <f t="shared" si="8"/>
        <v>0</v>
      </c>
      <c r="AA35" s="15">
        <f t="shared" si="9"/>
        <v>0</v>
      </c>
      <c r="AB35" s="15">
        <f t="shared" si="10"/>
        <v>0</v>
      </c>
      <c r="AC35" s="16">
        <f t="shared" si="11"/>
        <v>0</v>
      </c>
      <c r="AD35" s="16"/>
      <c r="AE35" s="15">
        <f t="shared" si="12"/>
        <v>0</v>
      </c>
      <c r="AF35" s="15">
        <f t="shared" si="13"/>
        <v>0</v>
      </c>
      <c r="AG35" s="15">
        <f t="shared" si="14"/>
        <v>0</v>
      </c>
      <c r="AH35" s="15">
        <f t="shared" si="15"/>
        <v>0</v>
      </c>
      <c r="AI35" s="15">
        <f t="shared" si="16"/>
        <v>0</v>
      </c>
      <c r="AJ35" s="16">
        <f t="shared" si="17"/>
        <v>0</v>
      </c>
      <c r="AK35" s="17"/>
      <c r="AL35" s="10">
        <f t="shared" si="18"/>
        <v>0</v>
      </c>
      <c r="AM35" s="10">
        <f t="shared" si="19"/>
        <v>0</v>
      </c>
      <c r="AN35" s="18">
        <f t="shared" si="20"/>
        <v>0</v>
      </c>
      <c r="AO35" s="18">
        <f t="shared" si="21"/>
        <v>0</v>
      </c>
    </row>
    <row r="36" spans="1:41" ht="18" customHeight="1">
      <c r="A36" s="3">
        <v>30</v>
      </c>
      <c r="B36" s="7"/>
      <c r="C36" s="8"/>
      <c r="D36" s="37"/>
      <c r="E36" s="45"/>
      <c r="F36" s="45"/>
      <c r="G36" s="45"/>
      <c r="H36" s="45"/>
      <c r="I36" s="45"/>
      <c r="J36" s="30">
        <f t="shared" si="0"/>
      </c>
      <c r="K36" s="46"/>
      <c r="L36" s="46"/>
      <c r="M36" s="46"/>
      <c r="N36" s="46"/>
      <c r="O36" s="46"/>
      <c r="P36" s="46"/>
      <c r="Q36" s="77">
        <f t="shared" si="1"/>
      </c>
      <c r="R36" s="77">
        <f t="shared" si="2"/>
      </c>
      <c r="S36" s="78">
        <f t="shared" si="3"/>
      </c>
      <c r="T36" s="48">
        <f t="shared" si="4"/>
      </c>
      <c r="V36" s="10" t="e">
        <f t="shared" si="5"/>
        <v>#VALUE!</v>
      </c>
      <c r="X36" s="15">
        <f t="shared" si="6"/>
        <v>0</v>
      </c>
      <c r="Y36" s="15">
        <f t="shared" si="7"/>
        <v>0</v>
      </c>
      <c r="Z36" s="15">
        <f t="shared" si="8"/>
        <v>0</v>
      </c>
      <c r="AA36" s="15">
        <f t="shared" si="9"/>
        <v>0</v>
      </c>
      <c r="AB36" s="15">
        <f t="shared" si="10"/>
        <v>0</v>
      </c>
      <c r="AC36" s="16">
        <f t="shared" si="11"/>
        <v>0</v>
      </c>
      <c r="AD36" s="16"/>
      <c r="AE36" s="15">
        <f t="shared" si="12"/>
        <v>0</v>
      </c>
      <c r="AF36" s="15">
        <f t="shared" si="13"/>
        <v>0</v>
      </c>
      <c r="AG36" s="15">
        <f t="shared" si="14"/>
        <v>0</v>
      </c>
      <c r="AH36" s="15">
        <f t="shared" si="15"/>
        <v>0</v>
      </c>
      <c r="AI36" s="15">
        <f t="shared" si="16"/>
        <v>0</v>
      </c>
      <c r="AJ36" s="16">
        <f t="shared" si="17"/>
        <v>0</v>
      </c>
      <c r="AK36" s="17"/>
      <c r="AL36" s="10">
        <f t="shared" si="18"/>
        <v>0</v>
      </c>
      <c r="AM36" s="10">
        <f t="shared" si="19"/>
        <v>0</v>
      </c>
      <c r="AN36" s="18">
        <f t="shared" si="20"/>
        <v>0</v>
      </c>
      <c r="AO36" s="18">
        <f t="shared" si="21"/>
        <v>0</v>
      </c>
    </row>
    <row r="40" spans="1:20" s="34" customFormat="1" ht="24">
      <c r="A40" s="63" t="str">
        <f>A1</f>
        <v>第　３　回　　全　九　州　ト　ラ　ン　ポ　リ　ン　・　マ　ス　タ　ー　ズ　大　会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47"/>
    </row>
    <row r="41" ht="9.75" customHeight="1">
      <c r="A41" s="4"/>
    </row>
    <row r="42" spans="1:2" ht="18.75">
      <c r="A42" s="23" t="s">
        <v>35</v>
      </c>
      <c r="B42" s="22"/>
    </row>
    <row r="43" spans="1:4" ht="9.75" customHeight="1">
      <c r="A43" s="2"/>
      <c r="D43" s="22"/>
    </row>
    <row r="44" spans="1:26" ht="18.75" customHeight="1">
      <c r="A44" s="58" t="s">
        <v>60</v>
      </c>
      <c r="B44" s="64" t="s">
        <v>87</v>
      </c>
      <c r="C44" s="59" t="s">
        <v>11</v>
      </c>
      <c r="D44" s="64" t="s">
        <v>80</v>
      </c>
      <c r="E44" s="65" t="s">
        <v>85</v>
      </c>
      <c r="F44" s="66"/>
      <c r="G44" s="66"/>
      <c r="H44" s="66"/>
      <c r="I44" s="66"/>
      <c r="J44" s="66"/>
      <c r="K44" s="65" t="s">
        <v>86</v>
      </c>
      <c r="L44" s="66"/>
      <c r="M44" s="66"/>
      <c r="N44" s="66"/>
      <c r="O44" s="66"/>
      <c r="P44" s="66"/>
      <c r="Q44" s="66"/>
      <c r="R44" s="58" t="s">
        <v>78</v>
      </c>
      <c r="S44" s="58" t="s">
        <v>77</v>
      </c>
      <c r="V44" s="11" t="s">
        <v>8</v>
      </c>
      <c r="W44" s="24" t="s">
        <v>32</v>
      </c>
      <c r="X44" s="24"/>
      <c r="Y44" s="24"/>
      <c r="Z44" s="24">
        <f>IF(MAX($S$7:$S$36)&gt;10,10,MAX($S$7:$S$36))</f>
        <v>7</v>
      </c>
    </row>
    <row r="45" spans="1:41" ht="18.75" customHeight="1">
      <c r="A45" s="59"/>
      <c r="B45" s="59"/>
      <c r="C45" s="59"/>
      <c r="D45" s="59"/>
      <c r="E45" s="69" t="s">
        <v>13</v>
      </c>
      <c r="F45" s="68"/>
      <c r="G45" s="69" t="s">
        <v>14</v>
      </c>
      <c r="H45" s="68"/>
      <c r="I45" s="69" t="s">
        <v>28</v>
      </c>
      <c r="J45" s="68"/>
      <c r="K45" s="9" t="s">
        <v>1</v>
      </c>
      <c r="L45" s="9" t="s">
        <v>2</v>
      </c>
      <c r="M45" s="9" t="s">
        <v>3</v>
      </c>
      <c r="N45" s="9" t="s">
        <v>4</v>
      </c>
      <c r="O45" s="9" t="s">
        <v>5</v>
      </c>
      <c r="P45" s="9" t="s">
        <v>6</v>
      </c>
      <c r="Q45" s="9" t="s">
        <v>7</v>
      </c>
      <c r="R45" s="59"/>
      <c r="S45" s="59"/>
      <c r="X45" s="11" t="s">
        <v>21</v>
      </c>
      <c r="Y45" s="11" t="s">
        <v>22</v>
      </c>
      <c r="Z45" s="11" t="s">
        <v>23</v>
      </c>
      <c r="AA45" s="11" t="s">
        <v>24</v>
      </c>
      <c r="AB45" s="11" t="s">
        <v>25</v>
      </c>
      <c r="AC45" s="11" t="s">
        <v>26</v>
      </c>
      <c r="AL45" s="11" t="s">
        <v>31</v>
      </c>
      <c r="AM45" s="11" t="s">
        <v>30</v>
      </c>
      <c r="AN45" s="11" t="s">
        <v>27</v>
      </c>
      <c r="AO45" s="11" t="s">
        <v>9</v>
      </c>
    </row>
    <row r="46" spans="1:41" ht="36" customHeight="1">
      <c r="A46" s="3">
        <v>1</v>
      </c>
      <c r="B46" s="31" t="str">
        <f aca="true" t="shared" si="22" ref="B46:D55">IF($A46&gt;$Z$44,"",INDEX(B$7:B$36,MATCH($Z$44-$A46+1,$S$7:$S$36,0)))</f>
        <v>川 中 幸 明</v>
      </c>
      <c r="C46" s="32" t="str">
        <f t="shared" si="22"/>
        <v>　かわなか　こうめい</v>
      </c>
      <c r="D46" s="32" t="str">
        <f t="shared" si="22"/>
        <v>小林　Ｔ　Ｃ</v>
      </c>
      <c r="E46" s="82">
        <f aca="true" t="shared" si="23" ref="E46:E55">IF($A46&gt;$Z$44,"",INDEX($J$7:$J$36,MATCH($Z$44-$A46+1,$S$7:$S$36,0)))</f>
        <v>20.5</v>
      </c>
      <c r="F46" s="83"/>
      <c r="G46" s="82">
        <f aca="true" t="shared" si="24" ref="G46:G55">IF($A46&gt;$Z$44,"",INDEX($Q$7:$Q$36,MATCH($Z$44-$A46+1,$S$7:$S$36,0)))</f>
        <v>15.600000000000001</v>
      </c>
      <c r="H46" s="83"/>
      <c r="I46" s="82">
        <f aca="true" t="shared" si="25" ref="I46:I55">IF($A46&gt;$Z$44,"",INDEX($R$7:$R$36,MATCH($Z$44-$A46+1,$S$7:$S$36,0)))</f>
        <v>36.1</v>
      </c>
      <c r="J46" s="83"/>
      <c r="K46" s="79">
        <v>6.5</v>
      </c>
      <c r="L46" s="79">
        <v>6.1</v>
      </c>
      <c r="M46" s="79">
        <v>5.4</v>
      </c>
      <c r="N46" s="79">
        <v>6.3</v>
      </c>
      <c r="O46" s="79">
        <v>6.1</v>
      </c>
      <c r="P46" s="79">
        <v>1.8</v>
      </c>
      <c r="Q46" s="80">
        <f aca="true" t="shared" si="26" ref="Q46:Q55">IF(B46="","",P46+AC46)</f>
        <v>20.3</v>
      </c>
      <c r="R46" s="80">
        <f aca="true" t="shared" si="27" ref="R46:R55">IF(B46="","",ROUND(I46+P46+AC46,1))</f>
        <v>56.4</v>
      </c>
      <c r="S46" s="33">
        <f aca="true" t="shared" si="28" ref="S46:S55">IF(B46="","",RANK(AO46,AO$46:AO$55,0))</f>
        <v>7</v>
      </c>
      <c r="V46" s="10">
        <f aca="true" t="shared" si="29" ref="V46:V55">RANK(R46,R$46:R$55,0)</f>
        <v>7</v>
      </c>
      <c r="X46" s="15">
        <f aca="true" t="shared" si="30" ref="X46:X55">IF(K46="",0,LARGE($K46:$O46,1))</f>
        <v>6.5</v>
      </c>
      <c r="Y46" s="15">
        <f aca="true" t="shared" si="31" ref="Y46:Y55">IF(L46="",0,LARGE($K46:$O46,2))</f>
        <v>6.3</v>
      </c>
      <c r="Z46" s="15">
        <f aca="true" t="shared" si="32" ref="Z46:Z55">IF(M46="",0,LARGE($K46:$O46,3))</f>
        <v>6.1</v>
      </c>
      <c r="AA46" s="15">
        <f aca="true" t="shared" si="33" ref="AA46:AA55">IF(N46="",0,LARGE($K46:$O46,4))</f>
        <v>6.1</v>
      </c>
      <c r="AB46" s="15">
        <f aca="true" t="shared" si="34" ref="AB46:AB55">IF(O46="",0,LARGE($K46:$O46,5))</f>
        <v>5.4</v>
      </c>
      <c r="AC46" s="16">
        <f aca="true" t="shared" si="35" ref="AC46:AC55">SUM(Y46:AA46)</f>
        <v>18.5</v>
      </c>
      <c r="AL46" s="10">
        <f aca="true" t="shared" si="36" ref="AL46:AL55">IF(R46="",0,R46*1000000)</f>
        <v>56400000</v>
      </c>
      <c r="AM46" s="10">
        <f aca="true" t="shared" si="37" ref="AM46:AM55">IF(Q46="",0,Q46*1000)</f>
        <v>20300</v>
      </c>
      <c r="AN46" s="18">
        <f aca="true" t="shared" si="38" ref="AN46:AN55">SUM(K46:O46)/1000</f>
        <v>0.0304</v>
      </c>
      <c r="AO46" s="18">
        <f aca="true" t="shared" si="39" ref="AO46:AO55">ROUND(AL46+AM46-P46+AN46,4)</f>
        <v>56420298.2304</v>
      </c>
    </row>
    <row r="47" spans="1:41" ht="36" customHeight="1">
      <c r="A47" s="3">
        <v>2</v>
      </c>
      <c r="B47" s="31" t="str">
        <f t="shared" si="22"/>
        <v>細 井 拓 摩</v>
      </c>
      <c r="C47" s="32" t="str">
        <f t="shared" si="22"/>
        <v>　ほそい　たくま</v>
      </c>
      <c r="D47" s="32" t="str">
        <f t="shared" si="22"/>
        <v>ｽﾍﾟｰｽｳｫｰｸ</v>
      </c>
      <c r="E47" s="82">
        <f t="shared" si="23"/>
        <v>21.5</v>
      </c>
      <c r="F47" s="83"/>
      <c r="G47" s="82">
        <f t="shared" si="24"/>
        <v>21.8</v>
      </c>
      <c r="H47" s="83"/>
      <c r="I47" s="82">
        <f t="shared" si="25"/>
        <v>43.3</v>
      </c>
      <c r="J47" s="83"/>
      <c r="K47" s="79">
        <v>7</v>
      </c>
      <c r="L47" s="79">
        <v>6.9</v>
      </c>
      <c r="M47" s="79">
        <v>7.1</v>
      </c>
      <c r="N47" s="79">
        <v>6.9</v>
      </c>
      <c r="O47" s="79">
        <v>6.9</v>
      </c>
      <c r="P47" s="79">
        <v>1.6</v>
      </c>
      <c r="Q47" s="80">
        <f t="shared" si="26"/>
        <v>22.400000000000002</v>
      </c>
      <c r="R47" s="80">
        <f t="shared" si="27"/>
        <v>65.7</v>
      </c>
      <c r="S47" s="33">
        <f t="shared" si="28"/>
        <v>6</v>
      </c>
      <c r="V47" s="10">
        <f t="shared" si="29"/>
        <v>6</v>
      </c>
      <c r="X47" s="15">
        <f t="shared" si="30"/>
        <v>7.1</v>
      </c>
      <c r="Y47" s="15">
        <f t="shared" si="31"/>
        <v>7</v>
      </c>
      <c r="Z47" s="15">
        <f t="shared" si="32"/>
        <v>6.9</v>
      </c>
      <c r="AA47" s="15">
        <f t="shared" si="33"/>
        <v>6.9</v>
      </c>
      <c r="AB47" s="15">
        <f t="shared" si="34"/>
        <v>6.9</v>
      </c>
      <c r="AC47" s="16">
        <f t="shared" si="35"/>
        <v>20.8</v>
      </c>
      <c r="AL47" s="10">
        <f t="shared" si="36"/>
        <v>65700000</v>
      </c>
      <c r="AM47" s="10">
        <f t="shared" si="37"/>
        <v>22400.000000000004</v>
      </c>
      <c r="AN47" s="18">
        <f t="shared" si="38"/>
        <v>0.0348</v>
      </c>
      <c r="AO47" s="18">
        <f t="shared" si="39"/>
        <v>65722398.4348</v>
      </c>
    </row>
    <row r="48" spans="1:41" ht="36" customHeight="1">
      <c r="A48" s="3">
        <v>3</v>
      </c>
      <c r="B48" s="31" t="str">
        <f t="shared" si="22"/>
        <v>森　　優二</v>
      </c>
      <c r="C48" s="32" t="str">
        <f t="shared" si="22"/>
        <v>　もり　　ゆうじ</v>
      </c>
      <c r="D48" s="32" t="str">
        <f t="shared" si="22"/>
        <v>美里クラブ</v>
      </c>
      <c r="E48" s="82">
        <f t="shared" si="23"/>
        <v>22.4</v>
      </c>
      <c r="F48" s="83"/>
      <c r="G48" s="82">
        <f t="shared" si="24"/>
        <v>22.9</v>
      </c>
      <c r="H48" s="83"/>
      <c r="I48" s="82">
        <f t="shared" si="25"/>
        <v>45.3</v>
      </c>
      <c r="J48" s="83"/>
      <c r="K48" s="79">
        <v>7.6</v>
      </c>
      <c r="L48" s="79">
        <v>7.6</v>
      </c>
      <c r="M48" s="79">
        <v>7.4</v>
      </c>
      <c r="N48" s="79">
        <v>7.4</v>
      </c>
      <c r="O48" s="79">
        <v>7.7</v>
      </c>
      <c r="P48" s="79">
        <v>0.9</v>
      </c>
      <c r="Q48" s="81">
        <f t="shared" si="26"/>
        <v>23.5</v>
      </c>
      <c r="R48" s="80">
        <f t="shared" si="27"/>
        <v>68.8</v>
      </c>
      <c r="S48" s="33">
        <f t="shared" si="28"/>
        <v>4</v>
      </c>
      <c r="V48" s="10">
        <f t="shared" si="29"/>
        <v>4</v>
      </c>
      <c r="X48" s="15">
        <f t="shared" si="30"/>
        <v>7.7</v>
      </c>
      <c r="Y48" s="15">
        <f t="shared" si="31"/>
        <v>7.6</v>
      </c>
      <c r="Z48" s="15">
        <f t="shared" si="32"/>
        <v>7.6</v>
      </c>
      <c r="AA48" s="15">
        <f t="shared" si="33"/>
        <v>7.4</v>
      </c>
      <c r="AB48" s="15">
        <f t="shared" si="34"/>
        <v>7.4</v>
      </c>
      <c r="AC48" s="16">
        <f t="shared" si="35"/>
        <v>22.6</v>
      </c>
      <c r="AL48" s="10">
        <f t="shared" si="36"/>
        <v>68800000</v>
      </c>
      <c r="AM48" s="10">
        <f t="shared" si="37"/>
        <v>23500</v>
      </c>
      <c r="AN48" s="18">
        <f t="shared" si="38"/>
        <v>0.037700000000000004</v>
      </c>
      <c r="AO48" s="18">
        <f t="shared" si="39"/>
        <v>68823499.1377</v>
      </c>
    </row>
    <row r="49" spans="1:41" ht="36" customHeight="1">
      <c r="A49" s="3">
        <v>4</v>
      </c>
      <c r="B49" s="31" t="str">
        <f t="shared" si="22"/>
        <v>竹 嵜 道 夫</v>
      </c>
      <c r="C49" s="32" t="str">
        <f t="shared" si="22"/>
        <v>　たけざき　みちお</v>
      </c>
      <c r="D49" s="32" t="str">
        <f t="shared" si="22"/>
        <v>熊本　Ｔ　Ｃ</v>
      </c>
      <c r="E49" s="82">
        <f t="shared" si="23"/>
        <v>22.4</v>
      </c>
      <c r="F49" s="83"/>
      <c r="G49" s="82">
        <f t="shared" si="24"/>
        <v>23.2</v>
      </c>
      <c r="H49" s="83"/>
      <c r="I49" s="82">
        <f t="shared" si="25"/>
        <v>45.6</v>
      </c>
      <c r="J49" s="83"/>
      <c r="K49" s="79">
        <v>7.2</v>
      </c>
      <c r="L49" s="79">
        <v>7.2</v>
      </c>
      <c r="M49" s="79">
        <v>7.2</v>
      </c>
      <c r="N49" s="79">
        <v>7.3</v>
      </c>
      <c r="O49" s="79">
        <v>7.1</v>
      </c>
      <c r="P49" s="79">
        <v>1.4</v>
      </c>
      <c r="Q49" s="80">
        <f t="shared" si="26"/>
        <v>23</v>
      </c>
      <c r="R49" s="80">
        <f t="shared" si="27"/>
        <v>68.6</v>
      </c>
      <c r="S49" s="33">
        <f t="shared" si="28"/>
        <v>5</v>
      </c>
      <c r="V49" s="10">
        <f t="shared" si="29"/>
        <v>5</v>
      </c>
      <c r="X49" s="15">
        <f t="shared" si="30"/>
        <v>7.3</v>
      </c>
      <c r="Y49" s="15">
        <f t="shared" si="31"/>
        <v>7.2</v>
      </c>
      <c r="Z49" s="15">
        <f t="shared" si="32"/>
        <v>7.2</v>
      </c>
      <c r="AA49" s="15">
        <f t="shared" si="33"/>
        <v>7.2</v>
      </c>
      <c r="AB49" s="15">
        <f t="shared" si="34"/>
        <v>7.1</v>
      </c>
      <c r="AC49" s="16">
        <f t="shared" si="35"/>
        <v>21.6</v>
      </c>
      <c r="AL49" s="10">
        <f t="shared" si="36"/>
        <v>68600000</v>
      </c>
      <c r="AM49" s="10">
        <f t="shared" si="37"/>
        <v>23000</v>
      </c>
      <c r="AN49" s="18">
        <f t="shared" si="38"/>
        <v>0.036</v>
      </c>
      <c r="AO49" s="18">
        <f t="shared" si="39"/>
        <v>68622998.636</v>
      </c>
    </row>
    <row r="50" spans="1:41" ht="36" customHeight="1">
      <c r="A50" s="3">
        <v>5</v>
      </c>
      <c r="B50" s="31" t="str">
        <f t="shared" si="22"/>
        <v>池 田 成 諒</v>
      </c>
      <c r="C50" s="32" t="str">
        <f t="shared" si="22"/>
        <v>　いけだ　なりあき</v>
      </c>
      <c r="D50" s="32" t="str">
        <f t="shared" si="22"/>
        <v>小林T.JUNPIN</v>
      </c>
      <c r="E50" s="82">
        <f t="shared" si="23"/>
        <v>23.2</v>
      </c>
      <c r="F50" s="83"/>
      <c r="G50" s="82">
        <f t="shared" si="24"/>
        <v>23.5</v>
      </c>
      <c r="H50" s="83"/>
      <c r="I50" s="82">
        <f t="shared" si="25"/>
        <v>46.7</v>
      </c>
      <c r="J50" s="83"/>
      <c r="K50" s="79">
        <v>6.5</v>
      </c>
      <c r="L50" s="79">
        <v>6.6</v>
      </c>
      <c r="M50" s="79">
        <v>6.9</v>
      </c>
      <c r="N50" s="79">
        <v>7.2</v>
      </c>
      <c r="O50" s="79">
        <v>6.5</v>
      </c>
      <c r="P50" s="79">
        <v>4.1</v>
      </c>
      <c r="Q50" s="80">
        <f t="shared" si="26"/>
        <v>24.1</v>
      </c>
      <c r="R50" s="80">
        <f t="shared" si="27"/>
        <v>70.8</v>
      </c>
      <c r="S50" s="33">
        <f t="shared" si="28"/>
        <v>3</v>
      </c>
      <c r="V50" s="10">
        <f t="shared" si="29"/>
        <v>3</v>
      </c>
      <c r="X50" s="15">
        <f t="shared" si="30"/>
        <v>7.2</v>
      </c>
      <c r="Y50" s="15">
        <f t="shared" si="31"/>
        <v>6.9</v>
      </c>
      <c r="Z50" s="15">
        <f t="shared" si="32"/>
        <v>6.6</v>
      </c>
      <c r="AA50" s="15">
        <f t="shared" si="33"/>
        <v>6.5</v>
      </c>
      <c r="AB50" s="15">
        <f t="shared" si="34"/>
        <v>6.5</v>
      </c>
      <c r="AC50" s="16">
        <f t="shared" si="35"/>
        <v>20</v>
      </c>
      <c r="AL50" s="10">
        <f t="shared" si="36"/>
        <v>70800000</v>
      </c>
      <c r="AM50" s="10">
        <f t="shared" si="37"/>
        <v>24100</v>
      </c>
      <c r="AN50" s="18">
        <f t="shared" si="38"/>
        <v>0.0337</v>
      </c>
      <c r="AO50" s="18">
        <f t="shared" si="39"/>
        <v>70824095.9337</v>
      </c>
    </row>
    <row r="51" spans="1:41" ht="36" customHeight="1">
      <c r="A51" s="3">
        <v>6</v>
      </c>
      <c r="B51" s="31" t="str">
        <f t="shared" si="22"/>
        <v>牧 野 清 孝</v>
      </c>
      <c r="C51" s="32" t="str">
        <f t="shared" si="22"/>
        <v>　まきの　きよたか</v>
      </c>
      <c r="D51" s="32" t="str">
        <f t="shared" si="22"/>
        <v>ｴｱｰﾌﾛｰﾄ</v>
      </c>
      <c r="E51" s="82">
        <f t="shared" si="23"/>
        <v>22.9</v>
      </c>
      <c r="F51" s="83"/>
      <c r="G51" s="82">
        <f t="shared" si="24"/>
        <v>25.5</v>
      </c>
      <c r="H51" s="83"/>
      <c r="I51" s="82">
        <f t="shared" si="25"/>
        <v>48.4</v>
      </c>
      <c r="J51" s="83"/>
      <c r="K51" s="79">
        <v>7.1</v>
      </c>
      <c r="L51" s="79">
        <v>6.8</v>
      </c>
      <c r="M51" s="79">
        <v>6.9</v>
      </c>
      <c r="N51" s="79">
        <v>7.1</v>
      </c>
      <c r="O51" s="79">
        <v>6.7</v>
      </c>
      <c r="P51" s="79">
        <v>5.4</v>
      </c>
      <c r="Q51" s="80">
        <f t="shared" si="26"/>
        <v>26.200000000000003</v>
      </c>
      <c r="R51" s="80">
        <f t="shared" si="27"/>
        <v>74.6</v>
      </c>
      <c r="S51" s="33">
        <f t="shared" si="28"/>
        <v>2</v>
      </c>
      <c r="V51" s="10">
        <f t="shared" si="29"/>
        <v>2</v>
      </c>
      <c r="X51" s="15">
        <f t="shared" si="30"/>
        <v>7.1</v>
      </c>
      <c r="Y51" s="15">
        <f t="shared" si="31"/>
        <v>7.1</v>
      </c>
      <c r="Z51" s="15">
        <f t="shared" si="32"/>
        <v>6.9</v>
      </c>
      <c r="AA51" s="15">
        <f t="shared" si="33"/>
        <v>6.8</v>
      </c>
      <c r="AB51" s="15">
        <f t="shared" si="34"/>
        <v>6.7</v>
      </c>
      <c r="AC51" s="16">
        <f t="shared" si="35"/>
        <v>20.8</v>
      </c>
      <c r="AL51" s="10">
        <f t="shared" si="36"/>
        <v>74600000</v>
      </c>
      <c r="AM51" s="10">
        <f t="shared" si="37"/>
        <v>26200.000000000004</v>
      </c>
      <c r="AN51" s="18">
        <f t="shared" si="38"/>
        <v>0.0346</v>
      </c>
      <c r="AO51" s="18">
        <f t="shared" si="39"/>
        <v>74626194.6346</v>
      </c>
    </row>
    <row r="52" spans="1:41" ht="36" customHeight="1">
      <c r="A52" s="3">
        <v>7</v>
      </c>
      <c r="B52" s="31" t="str">
        <f t="shared" si="22"/>
        <v>白 川 豊 和</v>
      </c>
      <c r="C52" s="32" t="str">
        <f t="shared" si="22"/>
        <v>　しらかわ　とよかず</v>
      </c>
      <c r="D52" s="32" t="str">
        <f t="shared" si="22"/>
        <v>みえ　Ｔ　Ｃ</v>
      </c>
      <c r="E52" s="82">
        <f t="shared" si="23"/>
        <v>24</v>
      </c>
      <c r="F52" s="83"/>
      <c r="G52" s="82">
        <f t="shared" si="24"/>
        <v>26.1</v>
      </c>
      <c r="H52" s="83"/>
      <c r="I52" s="82">
        <f t="shared" si="25"/>
        <v>50.1</v>
      </c>
      <c r="J52" s="83"/>
      <c r="K52" s="79">
        <v>8.1</v>
      </c>
      <c r="L52" s="79">
        <v>8.2</v>
      </c>
      <c r="M52" s="79">
        <v>7.8</v>
      </c>
      <c r="N52" s="79">
        <v>7.7</v>
      </c>
      <c r="O52" s="79">
        <v>8.2</v>
      </c>
      <c r="P52" s="79">
        <v>2</v>
      </c>
      <c r="Q52" s="80">
        <f t="shared" si="26"/>
        <v>26.099999999999998</v>
      </c>
      <c r="R52" s="80">
        <f t="shared" si="27"/>
        <v>76.2</v>
      </c>
      <c r="S52" s="33">
        <f t="shared" si="28"/>
        <v>1</v>
      </c>
      <c r="V52" s="10">
        <f t="shared" si="29"/>
        <v>1</v>
      </c>
      <c r="X52" s="15">
        <f t="shared" si="30"/>
        <v>8.2</v>
      </c>
      <c r="Y52" s="15">
        <f t="shared" si="31"/>
        <v>8.2</v>
      </c>
      <c r="Z52" s="15">
        <f t="shared" si="32"/>
        <v>8.1</v>
      </c>
      <c r="AA52" s="15">
        <f t="shared" si="33"/>
        <v>7.8</v>
      </c>
      <c r="AB52" s="15">
        <f t="shared" si="34"/>
        <v>7.7</v>
      </c>
      <c r="AC52" s="16">
        <f t="shared" si="35"/>
        <v>24.099999999999998</v>
      </c>
      <c r="AL52" s="10">
        <f t="shared" si="36"/>
        <v>76200000</v>
      </c>
      <c r="AM52" s="10">
        <f t="shared" si="37"/>
        <v>26099.999999999996</v>
      </c>
      <c r="AN52" s="18">
        <f t="shared" si="38"/>
        <v>0.04</v>
      </c>
      <c r="AO52" s="18">
        <f t="shared" si="39"/>
        <v>76226098.04</v>
      </c>
    </row>
    <row r="53" spans="1:41" ht="36" customHeight="1">
      <c r="A53" s="3">
        <v>8</v>
      </c>
      <c r="B53" s="26">
        <f t="shared" si="22"/>
      </c>
      <c r="C53" s="27">
        <f t="shared" si="22"/>
      </c>
      <c r="D53" s="32">
        <f t="shared" si="22"/>
      </c>
      <c r="E53" s="84">
        <f t="shared" si="23"/>
      </c>
      <c r="F53" s="85"/>
      <c r="G53" s="84">
        <f t="shared" si="24"/>
      </c>
      <c r="H53" s="85"/>
      <c r="I53" s="84">
        <f t="shared" si="25"/>
      </c>
      <c r="J53" s="85"/>
      <c r="K53" s="79"/>
      <c r="L53" s="79"/>
      <c r="M53" s="79"/>
      <c r="N53" s="79"/>
      <c r="O53" s="79"/>
      <c r="P53" s="79"/>
      <c r="Q53" s="80">
        <f t="shared" si="26"/>
      </c>
      <c r="R53" s="80">
        <f t="shared" si="27"/>
      </c>
      <c r="S53" s="33">
        <f t="shared" si="28"/>
      </c>
      <c r="V53" s="10" t="e">
        <f t="shared" si="29"/>
        <v>#VALUE!</v>
      </c>
      <c r="X53" s="15">
        <f t="shared" si="30"/>
        <v>0</v>
      </c>
      <c r="Y53" s="15">
        <f t="shared" si="31"/>
        <v>0</v>
      </c>
      <c r="Z53" s="15">
        <f t="shared" si="32"/>
        <v>0</v>
      </c>
      <c r="AA53" s="15">
        <f t="shared" si="33"/>
        <v>0</v>
      </c>
      <c r="AB53" s="15">
        <f t="shared" si="34"/>
        <v>0</v>
      </c>
      <c r="AC53" s="16">
        <f t="shared" si="35"/>
        <v>0</v>
      </c>
      <c r="AL53" s="10">
        <f t="shared" si="36"/>
        <v>0</v>
      </c>
      <c r="AM53" s="10">
        <f t="shared" si="37"/>
        <v>0</v>
      </c>
      <c r="AN53" s="18">
        <f t="shared" si="38"/>
        <v>0</v>
      </c>
      <c r="AO53" s="18">
        <f t="shared" si="39"/>
        <v>0</v>
      </c>
    </row>
    <row r="54" spans="1:41" ht="36" customHeight="1">
      <c r="A54" s="3">
        <v>9</v>
      </c>
      <c r="B54" s="26">
        <f t="shared" si="22"/>
      </c>
      <c r="C54" s="27">
        <f t="shared" si="22"/>
      </c>
      <c r="D54" s="32">
        <f t="shared" si="22"/>
      </c>
      <c r="E54" s="84">
        <f t="shared" si="23"/>
      </c>
      <c r="F54" s="85"/>
      <c r="G54" s="84">
        <f t="shared" si="24"/>
      </c>
      <c r="H54" s="85"/>
      <c r="I54" s="84">
        <f t="shared" si="25"/>
      </c>
      <c r="J54" s="85"/>
      <c r="K54" s="79"/>
      <c r="L54" s="79"/>
      <c r="M54" s="79"/>
      <c r="N54" s="79"/>
      <c r="O54" s="79"/>
      <c r="P54" s="79"/>
      <c r="Q54" s="80">
        <f t="shared" si="26"/>
      </c>
      <c r="R54" s="80">
        <f t="shared" si="27"/>
      </c>
      <c r="S54" s="33">
        <f t="shared" si="28"/>
      </c>
      <c r="V54" s="10" t="e">
        <f t="shared" si="29"/>
        <v>#VALUE!</v>
      </c>
      <c r="X54" s="15">
        <f t="shared" si="30"/>
        <v>0</v>
      </c>
      <c r="Y54" s="15">
        <f t="shared" si="31"/>
        <v>0</v>
      </c>
      <c r="Z54" s="15">
        <f t="shared" si="32"/>
        <v>0</v>
      </c>
      <c r="AA54" s="15">
        <f t="shared" si="33"/>
        <v>0</v>
      </c>
      <c r="AB54" s="15">
        <f t="shared" si="34"/>
        <v>0</v>
      </c>
      <c r="AC54" s="16">
        <f t="shared" si="35"/>
        <v>0</v>
      </c>
      <c r="AL54" s="10">
        <f t="shared" si="36"/>
        <v>0</v>
      </c>
      <c r="AM54" s="10">
        <f t="shared" si="37"/>
        <v>0</v>
      </c>
      <c r="AN54" s="18">
        <f t="shared" si="38"/>
        <v>0</v>
      </c>
      <c r="AO54" s="18">
        <f t="shared" si="39"/>
        <v>0</v>
      </c>
    </row>
    <row r="55" spans="1:41" ht="36" customHeight="1">
      <c r="A55" s="3">
        <v>10</v>
      </c>
      <c r="B55" s="26">
        <f t="shared" si="22"/>
      </c>
      <c r="C55" s="27">
        <f t="shared" si="22"/>
      </c>
      <c r="D55" s="32">
        <f t="shared" si="22"/>
      </c>
      <c r="E55" s="84">
        <f t="shared" si="23"/>
      </c>
      <c r="F55" s="85"/>
      <c r="G55" s="84">
        <f t="shared" si="24"/>
      </c>
      <c r="H55" s="85"/>
      <c r="I55" s="84">
        <f t="shared" si="25"/>
      </c>
      <c r="J55" s="85"/>
      <c r="K55" s="79"/>
      <c r="L55" s="79"/>
      <c r="M55" s="79"/>
      <c r="N55" s="79"/>
      <c r="O55" s="79"/>
      <c r="P55" s="79"/>
      <c r="Q55" s="80">
        <f t="shared" si="26"/>
      </c>
      <c r="R55" s="80">
        <f t="shared" si="27"/>
      </c>
      <c r="S55" s="33">
        <f t="shared" si="28"/>
      </c>
      <c r="V55" s="10" t="e">
        <f t="shared" si="29"/>
        <v>#VALUE!</v>
      </c>
      <c r="X55" s="15">
        <f t="shared" si="30"/>
        <v>0</v>
      </c>
      <c r="Y55" s="15">
        <f t="shared" si="31"/>
        <v>0</v>
      </c>
      <c r="Z55" s="15">
        <f t="shared" si="32"/>
        <v>0</v>
      </c>
      <c r="AA55" s="15">
        <f t="shared" si="33"/>
        <v>0</v>
      </c>
      <c r="AB55" s="15">
        <f t="shared" si="34"/>
        <v>0</v>
      </c>
      <c r="AC55" s="16">
        <f t="shared" si="35"/>
        <v>0</v>
      </c>
      <c r="AL55" s="10">
        <f t="shared" si="36"/>
        <v>0</v>
      </c>
      <c r="AM55" s="10">
        <f t="shared" si="37"/>
        <v>0</v>
      </c>
      <c r="AN55" s="18">
        <f t="shared" si="38"/>
        <v>0</v>
      </c>
      <c r="AO55" s="18">
        <f t="shared" si="39"/>
        <v>0</v>
      </c>
    </row>
  </sheetData>
  <sheetProtection formatCells="0" formatColumns="0" formatRows="0" selectLockedCells="1"/>
  <mergeCells count="53">
    <mergeCell ref="AE5:AI5"/>
    <mergeCell ref="R5:R6"/>
    <mergeCell ref="S5:S6"/>
    <mergeCell ref="D5:D6"/>
    <mergeCell ref="X5:AB5"/>
    <mergeCell ref="K5:Q5"/>
    <mergeCell ref="E5:J5"/>
    <mergeCell ref="C5:C6"/>
    <mergeCell ref="A44:A45"/>
    <mergeCell ref="B44:B45"/>
    <mergeCell ref="C44:C45"/>
    <mergeCell ref="S44:S45"/>
    <mergeCell ref="E44:J44"/>
    <mergeCell ref="E45:F45"/>
    <mergeCell ref="G45:H45"/>
    <mergeCell ref="I45:J45"/>
    <mergeCell ref="E46:F46"/>
    <mergeCell ref="G46:H46"/>
    <mergeCell ref="I46:J46"/>
    <mergeCell ref="A1:S1"/>
    <mergeCell ref="B5:B6"/>
    <mergeCell ref="A5:A6"/>
    <mergeCell ref="D44:D45"/>
    <mergeCell ref="K44:Q44"/>
    <mergeCell ref="R44:R45"/>
    <mergeCell ref="A40:S40"/>
    <mergeCell ref="E47:F47"/>
    <mergeCell ref="G47:H47"/>
    <mergeCell ref="I47:J47"/>
    <mergeCell ref="E48:F48"/>
    <mergeCell ref="G48:H48"/>
    <mergeCell ref="I48:J48"/>
    <mergeCell ref="E49:F49"/>
    <mergeCell ref="G49:H49"/>
    <mergeCell ref="I49:J49"/>
    <mergeCell ref="E50:F50"/>
    <mergeCell ref="G50:H50"/>
    <mergeCell ref="I50:J50"/>
    <mergeCell ref="E51:F51"/>
    <mergeCell ref="G51:H51"/>
    <mergeCell ref="I51:J51"/>
    <mergeCell ref="E52:F52"/>
    <mergeCell ref="G52:H52"/>
    <mergeCell ref="I52:J52"/>
    <mergeCell ref="E55:F55"/>
    <mergeCell ref="G55:H55"/>
    <mergeCell ref="I55:J55"/>
    <mergeCell ref="E53:F53"/>
    <mergeCell ref="G53:H53"/>
    <mergeCell ref="I53:J53"/>
    <mergeCell ref="E54:F54"/>
    <mergeCell ref="G54:H54"/>
    <mergeCell ref="I54:J54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87" r:id="rId1"/>
  <rowBreaks count="1" manualBreakCount="1">
    <brk id="3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LEGACY</dc:creator>
  <cp:keywords/>
  <dc:description/>
  <cp:lastModifiedBy>spacewalk</cp:lastModifiedBy>
  <cp:lastPrinted>2012-12-03T15:38:36Z</cp:lastPrinted>
  <dcterms:created xsi:type="dcterms:W3CDTF">2010-02-23T03:10:40Z</dcterms:created>
  <dcterms:modified xsi:type="dcterms:W3CDTF">2012-12-03T16:00:53Z</dcterms:modified>
  <cp:category/>
  <cp:version/>
  <cp:contentType/>
  <cp:contentStatus/>
</cp:coreProperties>
</file>